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defaultThemeVersion="124226"/>
  <bookViews>
    <workbookView xWindow="600" yWindow="750" windowWidth="19440" windowHeight="10920" tabRatio="821" activeTab="21"/>
  </bookViews>
  <sheets>
    <sheet name="EA" sheetId="5" r:id="rId1"/>
    <sheet name="ESF" sheetId="1" r:id="rId2"/>
    <sheet name="ECSF" sheetId="2" r:id="rId3"/>
    <sheet name="EAA" sheetId="8" r:id="rId4"/>
    <sheet name="EADP" sheetId="9" r:id="rId5"/>
    <sheet name="EVHP" sheetId="7" r:id="rId6"/>
    <sheet name="EFE" sheetId="10" r:id="rId7"/>
    <sheet name="PT_ESF_ECSF" sheetId="3" state="hidden" r:id="rId8"/>
    <sheet name="PC" sheetId="26" r:id="rId9"/>
    <sheet name="NOTAS" sheetId="25" r:id="rId10"/>
    <sheet name="EAI" sheetId="40" r:id="rId11"/>
    <sheet name="CAdmon" sheetId="41" r:id="rId12"/>
    <sheet name="CTG" sheetId="42" r:id="rId13"/>
    <sheet name="COG" sheetId="43" r:id="rId14"/>
    <sheet name="CFG" sheetId="44" r:id="rId15"/>
    <sheet name="EN" sheetId="45" r:id="rId16"/>
    <sheet name="IPF" sheetId="46" r:id="rId17"/>
    <sheet name="ID" sheetId="47" r:id="rId18"/>
    <sheet name="CProg" sheetId="48" r:id="rId19"/>
    <sheet name="PyPI" sheetId="49" r:id="rId20"/>
    <sheet name="IR" sheetId="50" r:id="rId21"/>
    <sheet name="Rel Cta Banc" sheetId="30" r:id="rId22"/>
    <sheet name="Esq Bur" sheetId="32" r:id="rId23"/>
    <sheet name="MPAS" sheetId="36" r:id="rId24"/>
    <sheet name="EDGFR" sheetId="37" r:id="rId25"/>
    <sheet name="BInmu" sheetId="38" r:id="rId26"/>
    <sheet name="BMu" sheetId="39" r:id="rId27"/>
  </sheets>
  <externalReferences>
    <externalReference r:id="rId28"/>
    <externalReference r:id="rId29"/>
  </externalReferences>
  <definedNames>
    <definedName name="_xlnm.Print_Area" localSheetId="0">EA!$A$1:$L$69</definedName>
    <definedName name="_xlnm.Print_Area" localSheetId="3">EAA!$A$1:$I$47</definedName>
    <definedName name="_xlnm.Print_Area" localSheetId="4">EADP!$A$1:$J$56</definedName>
    <definedName name="_xlnm.Print_Area" localSheetId="2">ECSF!$A$1:$K$66</definedName>
    <definedName name="_xlnm.Print_Area" localSheetId="6">EFE!$A$1:$Q$62</definedName>
    <definedName name="_xlnm.Print_Area" localSheetId="15">EN!$B$1:$I$44</definedName>
    <definedName name="_xlnm.Print_Area" localSheetId="1">ESF!$A$1:$L$77</definedName>
    <definedName name="_xlnm.Print_Area" localSheetId="22">'Esq Bur'!$A$1:$C$34</definedName>
    <definedName name="_xlnm.Print_Area" localSheetId="5">EVHP!$A$1:$I$50</definedName>
    <definedName name="_xlnm.Print_Area" localSheetId="17">ID!$B$1:$E$46</definedName>
    <definedName name="_xlnm.Print_Area" localSheetId="16">IPF!$B$1:$G$47</definedName>
    <definedName name="_xlnm.Print_Area" localSheetId="23">MPAS!$A$1:$H$10</definedName>
    <definedName name="_xlnm.Print_Area" localSheetId="9">NOTAS!$A$2:$L$323</definedName>
    <definedName name="_xlnm.Print_Area" localSheetId="21">'Rel Cta Banc'!$A$1:$D$72</definedName>
  </definedNames>
  <calcPr calcId="145621"/>
</workbook>
</file>

<file path=xl/calcChain.xml><?xml version="1.0" encoding="utf-8"?>
<calcChain xmlns="http://schemas.openxmlformats.org/spreadsheetml/2006/main">
  <c r="E41" i="50" l="1"/>
  <c r="G41" i="50"/>
  <c r="H41" i="50"/>
  <c r="P14" i="49"/>
  <c r="Q14" i="49"/>
  <c r="P15" i="49"/>
  <c r="Q15" i="49"/>
  <c r="Q16" i="49"/>
  <c r="P17" i="49"/>
  <c r="Q17" i="49"/>
  <c r="P18" i="49"/>
  <c r="Q18" i="49"/>
  <c r="O19" i="49"/>
  <c r="O20" i="49"/>
  <c r="O21" i="49"/>
  <c r="P22" i="49"/>
  <c r="Q22" i="49"/>
  <c r="O23" i="49"/>
  <c r="O24" i="49"/>
  <c r="O25" i="49"/>
  <c r="N26" i="49"/>
  <c r="O27" i="49"/>
  <c r="L28" i="49"/>
  <c r="N28" i="49"/>
  <c r="O29" i="49"/>
  <c r="O30" i="49"/>
  <c r="L31" i="49"/>
  <c r="N31" i="49"/>
  <c r="O32" i="49"/>
  <c r="O33" i="49"/>
  <c r="I34" i="49"/>
  <c r="K34" i="49"/>
  <c r="L34" i="49"/>
  <c r="M34" i="49"/>
  <c r="N34" i="49"/>
  <c r="O34" i="49"/>
  <c r="L11" i="48"/>
  <c r="G12" i="48"/>
  <c r="L12" i="48"/>
  <c r="L13" i="48"/>
  <c r="E14" i="48"/>
  <c r="L16" i="48"/>
  <c r="G17" i="48"/>
  <c r="L18" i="48"/>
  <c r="L19" i="48"/>
  <c r="L20" i="48"/>
  <c r="L21" i="48"/>
  <c r="L22" i="48"/>
  <c r="L25" i="48"/>
  <c r="L26" i="48"/>
  <c r="L28" i="48"/>
  <c r="L29" i="48"/>
  <c r="E30" i="48"/>
  <c r="L30" i="48"/>
  <c r="L31" i="48"/>
  <c r="L32" i="48"/>
  <c r="L33" i="48"/>
  <c r="L34" i="48"/>
  <c r="E35" i="48"/>
  <c r="L35" i="48"/>
  <c r="L36" i="48"/>
  <c r="L37" i="48"/>
  <c r="L38" i="48"/>
  <c r="L39" i="48"/>
  <c r="L40" i="48"/>
  <c r="H41" i="48"/>
  <c r="D19" i="47"/>
  <c r="E19" i="47"/>
  <c r="D34" i="47"/>
  <c r="E34" i="47"/>
  <c r="D36" i="47"/>
  <c r="E36" i="47"/>
  <c r="D12" i="46"/>
  <c r="D11" i="46" s="1"/>
  <c r="E12" i="46"/>
  <c r="E11" i="46" s="1"/>
  <c r="E17" i="46" s="1"/>
  <c r="F12" i="46"/>
  <c r="F11" i="46" s="1"/>
  <c r="F17" i="46" s="1"/>
  <c r="D14" i="46"/>
  <c r="E14" i="46"/>
  <c r="F14" i="46"/>
  <c r="D21" i="46"/>
  <c r="F21" i="46"/>
  <c r="D25" i="46"/>
  <c r="D29" i="46"/>
  <c r="E29" i="46"/>
  <c r="F29" i="46"/>
  <c r="D33" i="46"/>
  <c r="E33" i="46"/>
  <c r="F33" i="46"/>
  <c r="H10" i="45"/>
  <c r="H11" i="45"/>
  <c r="H12" i="45"/>
  <c r="H13" i="45"/>
  <c r="H14" i="45"/>
  <c r="H15" i="45"/>
  <c r="H16" i="45"/>
  <c r="H17" i="45"/>
  <c r="H18" i="45"/>
  <c r="D19" i="45"/>
  <c r="F19" i="45"/>
  <c r="H19" i="45" s="1"/>
  <c r="H33" i="45" s="1"/>
  <c r="H23" i="45"/>
  <c r="H24" i="45"/>
  <c r="H25" i="45"/>
  <c r="H26" i="45"/>
  <c r="H27" i="45"/>
  <c r="H28" i="45"/>
  <c r="H29" i="45"/>
  <c r="H30" i="45"/>
  <c r="D31" i="45"/>
  <c r="F31" i="45"/>
  <c r="H31" i="45"/>
  <c r="D33" i="45"/>
  <c r="F33" i="45"/>
  <c r="D11" i="44"/>
  <c r="E11" i="44"/>
  <c r="G11" i="44"/>
  <c r="H11" i="44"/>
  <c r="I11" i="44"/>
  <c r="J11" i="44"/>
  <c r="F12" i="44"/>
  <c r="F11" i="44" s="1"/>
  <c r="F47" i="44" s="1"/>
  <c r="F49" i="44" s="1"/>
  <c r="F13" i="44"/>
  <c r="K13" i="44" s="1"/>
  <c r="F14" i="44"/>
  <c r="K14" i="44" s="1"/>
  <c r="F15" i="44"/>
  <c r="K15" i="44" s="1"/>
  <c r="F16" i="44"/>
  <c r="K16" i="44" s="1"/>
  <c r="F17" i="44"/>
  <c r="K17" i="44" s="1"/>
  <c r="F18" i="44"/>
  <c r="K18" i="44" s="1"/>
  <c r="F19" i="44"/>
  <c r="K19" i="44" s="1"/>
  <c r="F20" i="44"/>
  <c r="D21" i="44"/>
  <c r="F21" i="44"/>
  <c r="H21" i="44"/>
  <c r="I21" i="44"/>
  <c r="K21" i="44"/>
  <c r="F22" i="44"/>
  <c r="K22" i="44"/>
  <c r="F23" i="44"/>
  <c r="K23" i="44"/>
  <c r="F24" i="44"/>
  <c r="K24" i="44"/>
  <c r="F25" i="44"/>
  <c r="K25" i="44"/>
  <c r="J26" i="44"/>
  <c r="J21" i="44" s="1"/>
  <c r="J47" i="44" s="1"/>
  <c r="J49" i="44" s="1"/>
  <c r="F27" i="44"/>
  <c r="K27" i="44" s="1"/>
  <c r="F28" i="44"/>
  <c r="K28" i="44" s="1"/>
  <c r="F29" i="44"/>
  <c r="D30" i="44"/>
  <c r="E30" i="44"/>
  <c r="F30" i="44" s="1"/>
  <c r="K30" i="44" s="1"/>
  <c r="F31" i="44"/>
  <c r="K31" i="44"/>
  <c r="F32" i="44"/>
  <c r="K32" i="44"/>
  <c r="F33" i="44"/>
  <c r="K33" i="44"/>
  <c r="F34" i="44"/>
  <c r="K34" i="44"/>
  <c r="F35" i="44"/>
  <c r="K35" i="44"/>
  <c r="F36" i="44"/>
  <c r="K36" i="44" s="1"/>
  <c r="F37" i="44"/>
  <c r="K37" i="44" s="1"/>
  <c r="F38" i="44"/>
  <c r="K38" i="44" s="1"/>
  <c r="F39" i="44"/>
  <c r="K39" i="44" s="1"/>
  <c r="F41" i="44"/>
  <c r="K41" i="44" s="1"/>
  <c r="F42" i="44"/>
  <c r="K42" i="44" s="1"/>
  <c r="F44" i="44"/>
  <c r="K44" i="44" s="1"/>
  <c r="F45" i="44"/>
  <c r="K45" i="44" s="1"/>
  <c r="D47" i="44"/>
  <c r="E47" i="44"/>
  <c r="G47" i="44"/>
  <c r="H47" i="44"/>
  <c r="I47" i="44"/>
  <c r="H49" i="44"/>
  <c r="F10" i="43"/>
  <c r="G10" i="43"/>
  <c r="G17" i="43"/>
  <c r="L17" i="43"/>
  <c r="G26" i="43"/>
  <c r="J26" i="43"/>
  <c r="L26" i="43"/>
  <c r="G27" i="43"/>
  <c r="G28" i="43"/>
  <c r="G29" i="43"/>
  <c r="G30" i="43"/>
  <c r="G31" i="43"/>
  <c r="G32" i="43"/>
  <c r="G33" i="43"/>
  <c r="G34" i="43"/>
  <c r="G35" i="43"/>
  <c r="G36" i="43"/>
  <c r="G37" i="43"/>
  <c r="G38" i="43"/>
  <c r="H38" i="43"/>
  <c r="L38" i="43"/>
  <c r="G39" i="43"/>
  <c r="G40" i="43"/>
  <c r="G41" i="43"/>
  <c r="L41" i="43" s="1"/>
  <c r="G42" i="43"/>
  <c r="G43" i="43"/>
  <c r="E44" i="43"/>
  <c r="G44" i="43" s="1"/>
  <c r="G45" i="43"/>
  <c r="G46" i="43"/>
  <c r="L46" i="43" s="1"/>
  <c r="E47" i="43"/>
  <c r="G47" i="43" s="1"/>
  <c r="L47" i="43" s="1"/>
  <c r="G48" i="43"/>
  <c r="L48" i="43"/>
  <c r="F49" i="43"/>
  <c r="H49" i="43"/>
  <c r="I49" i="43"/>
  <c r="J49" i="43"/>
  <c r="K49" i="43"/>
  <c r="L17" i="42"/>
  <c r="L24" i="42" s="1"/>
  <c r="K17" i="42"/>
  <c r="K24" i="42" s="1"/>
  <c r="J17" i="42"/>
  <c r="I17" i="42"/>
  <c r="I24" i="42" s="1"/>
  <c r="G17" i="42"/>
  <c r="G24" i="42" s="1"/>
  <c r="F17" i="42"/>
  <c r="F24" i="42" s="1"/>
  <c r="E17" i="42"/>
  <c r="E24" i="42" s="1"/>
  <c r="K22" i="41"/>
  <c r="J22" i="41"/>
  <c r="I22" i="41"/>
  <c r="H22" i="41"/>
  <c r="F22" i="41"/>
  <c r="E22" i="41"/>
  <c r="L20" i="41"/>
  <c r="G19" i="41"/>
  <c r="L19" i="41" s="1"/>
  <c r="G18" i="41"/>
  <c r="L18" i="41" s="1"/>
  <c r="G17" i="41"/>
  <c r="L17" i="41" s="1"/>
  <c r="G16" i="41"/>
  <c r="L16" i="41" s="1"/>
  <c r="G15" i="41"/>
  <c r="L15" i="41" s="1"/>
  <c r="G14" i="41"/>
  <c r="G22" i="41" s="1"/>
  <c r="J63" i="40"/>
  <c r="G63" i="40"/>
  <c r="J62" i="40"/>
  <c r="G62" i="40"/>
  <c r="J61" i="40"/>
  <c r="G61" i="40"/>
  <c r="F60" i="40"/>
  <c r="F59" i="40" s="1"/>
  <c r="E60" i="40"/>
  <c r="J60" i="40" s="1"/>
  <c r="I59" i="40"/>
  <c r="E59" i="40"/>
  <c r="J59" i="40" s="1"/>
  <c r="J58" i="40"/>
  <c r="J57" i="40"/>
  <c r="E57" i="40"/>
  <c r="J56" i="40"/>
  <c r="E56" i="40"/>
  <c r="J55" i="40"/>
  <c r="J54" i="40"/>
  <c r="J53" i="40"/>
  <c r="J52" i="40"/>
  <c r="J51" i="40"/>
  <c r="J50" i="40"/>
  <c r="J49" i="40"/>
  <c r="E48" i="40"/>
  <c r="J48" i="40" s="1"/>
  <c r="J47" i="40"/>
  <c r="J46" i="40"/>
  <c r="E46" i="40"/>
  <c r="J45" i="40"/>
  <c r="J44" i="40"/>
  <c r="J43" i="40"/>
  <c r="J42" i="40"/>
  <c r="J41" i="40"/>
  <c r="J40" i="40"/>
  <c r="J39" i="40"/>
  <c r="J38" i="40"/>
  <c r="J37" i="40"/>
  <c r="J36" i="40"/>
  <c r="I28" i="40"/>
  <c r="H28" i="40"/>
  <c r="F28" i="40"/>
  <c r="J27" i="40"/>
  <c r="G27" i="40"/>
  <c r="J26" i="40"/>
  <c r="G26" i="40"/>
  <c r="J25" i="40"/>
  <c r="G25" i="40"/>
  <c r="J24" i="40"/>
  <c r="G24" i="40"/>
  <c r="J23" i="40"/>
  <c r="G23" i="40"/>
  <c r="J22" i="40"/>
  <c r="G22" i="40"/>
  <c r="J21" i="40"/>
  <c r="G21" i="40"/>
  <c r="J20" i="40"/>
  <c r="G20" i="40"/>
  <c r="J18" i="40"/>
  <c r="G18" i="40"/>
  <c r="J17" i="40"/>
  <c r="G17" i="40"/>
  <c r="G16" i="40"/>
  <c r="J15" i="40"/>
  <c r="J28" i="40" s="1"/>
  <c r="G15" i="40"/>
  <c r="G28" i="40" s="1"/>
  <c r="J14" i="40"/>
  <c r="G14" i="40"/>
  <c r="J13" i="40"/>
  <c r="G13" i="40"/>
  <c r="J12" i="40"/>
  <c r="G12" i="40"/>
  <c r="J11" i="40"/>
  <c r="G11" i="40"/>
  <c r="L44" i="43" l="1"/>
  <c r="L49" i="43" s="1"/>
  <c r="G49" i="43"/>
  <c r="E49" i="43"/>
  <c r="K12" i="44"/>
  <c r="K11" i="44" s="1"/>
  <c r="K47" i="44" s="1"/>
  <c r="K49" i="44" s="1"/>
  <c r="L14" i="41"/>
  <c r="L22" i="41" s="1"/>
  <c r="G60" i="40"/>
  <c r="G59" i="40"/>
  <c r="E82" i="25"/>
  <c r="D12" i="2" l="1"/>
  <c r="P43" i="10" l="1"/>
  <c r="H48" i="10"/>
  <c r="P35" i="10"/>
  <c r="P29" i="10"/>
  <c r="P19" i="10"/>
  <c r="H5" i="36" l="1"/>
  <c r="D98" i="25" l="1"/>
  <c r="E202" i="25"/>
  <c r="D88" i="25"/>
  <c r="E98" i="25"/>
  <c r="C98" i="25"/>
  <c r="D31" i="2" l="1"/>
  <c r="E201" i="25" l="1"/>
  <c r="E193" i="25"/>
  <c r="E196" i="25" s="1"/>
  <c r="E83" i="25" l="1"/>
  <c r="E84" i="25"/>
  <c r="E85" i="25"/>
  <c r="E88" i="25" l="1"/>
  <c r="C227" i="25"/>
  <c r="E204" i="25" l="1"/>
  <c r="D186" i="25" l="1"/>
  <c r="C186" i="25"/>
  <c r="C175" i="25"/>
  <c r="C167" i="25"/>
  <c r="E211" i="25" l="1"/>
  <c r="E215" i="25" s="1"/>
  <c r="D215" i="25"/>
  <c r="C215" i="25"/>
  <c r="D204" i="25"/>
  <c r="C204" i="25"/>
  <c r="D196" i="25"/>
  <c r="C196" i="25"/>
  <c r="C125" i="25"/>
  <c r="C88" i="25"/>
  <c r="D16" i="7"/>
  <c r="D303" i="25" l="1"/>
  <c r="E303" i="25"/>
  <c r="C303" i="25"/>
  <c r="C154" i="25"/>
  <c r="C147" i="25"/>
  <c r="C140" i="25"/>
  <c r="C133" i="25"/>
  <c r="F125" i="25"/>
  <c r="E125" i="25"/>
  <c r="D125" i="25"/>
  <c r="C114" i="25"/>
  <c r="C105" i="25"/>
  <c r="C72" i="25"/>
  <c r="C65" i="25"/>
  <c r="C54" i="25"/>
  <c r="F43" i="25"/>
  <c r="E43" i="25"/>
  <c r="D43" i="25"/>
  <c r="C43" i="25"/>
  <c r="D35" i="25"/>
  <c r="E35" i="25"/>
  <c r="C35" i="25"/>
  <c r="E23" i="25"/>
  <c r="C23" i="25"/>
  <c r="G13" i="8" l="1"/>
  <c r="E281" i="25" l="1"/>
  <c r="E241" i="25"/>
  <c r="E290" i="25" l="1"/>
  <c r="E254" i="25"/>
  <c r="E20" i="7"/>
  <c r="D15" i="7"/>
  <c r="D14" i="7" s="1"/>
  <c r="G16" i="8"/>
  <c r="H16" i="8" s="1"/>
  <c r="D39" i="1"/>
  <c r="E21" i="7" l="1"/>
  <c r="I27" i="2"/>
  <c r="E148" i="3" s="1"/>
  <c r="G34" i="8"/>
  <c r="G33" i="8"/>
  <c r="H33" i="8" s="1"/>
  <c r="G32" i="8"/>
  <c r="H32" i="8" s="1"/>
  <c r="G31" i="8"/>
  <c r="H31" i="8" s="1"/>
  <c r="G30" i="8"/>
  <c r="H30" i="8" s="1"/>
  <c r="G29" i="8"/>
  <c r="H29" i="8" s="1"/>
  <c r="G28" i="8"/>
  <c r="H28" i="8" s="1"/>
  <c r="G27" i="8"/>
  <c r="H27" i="8" s="1"/>
  <c r="G26" i="8"/>
  <c r="H26" i="8" s="1"/>
  <c r="G22" i="8"/>
  <c r="H22" i="8" s="1"/>
  <c r="G18" i="8"/>
  <c r="H18" i="8" s="1"/>
  <c r="G19" i="8"/>
  <c r="H19" i="8" s="1"/>
  <c r="G20" i="8"/>
  <c r="H20" i="8" s="1"/>
  <c r="G21" i="8"/>
  <c r="H21" i="8" s="1"/>
  <c r="K16" i="8"/>
  <c r="P34" i="10"/>
  <c r="O35" i="10"/>
  <c r="O34" i="10" s="1"/>
  <c r="P28" i="10"/>
  <c r="O29" i="10"/>
  <c r="O28" i="10" s="1"/>
  <c r="H27" i="10"/>
  <c r="G27" i="10"/>
  <c r="O19" i="10"/>
  <c r="P14" i="10"/>
  <c r="P23" i="10" s="1"/>
  <c r="O14" i="10"/>
  <c r="O23" i="10" s="1"/>
  <c r="H14" i="10"/>
  <c r="G14" i="10"/>
  <c r="I33" i="9"/>
  <c r="H33" i="9"/>
  <c r="I28" i="9"/>
  <c r="H28" i="9"/>
  <c r="H39" i="9" s="1"/>
  <c r="I19" i="9"/>
  <c r="H19" i="9"/>
  <c r="I14" i="9"/>
  <c r="H14" i="9"/>
  <c r="H25" i="9" s="1"/>
  <c r="F24" i="8"/>
  <c r="E24" i="8"/>
  <c r="F14" i="8"/>
  <c r="E14" i="8"/>
  <c r="E12" i="8" s="1"/>
  <c r="H36" i="7"/>
  <c r="H35" i="7"/>
  <c r="G32" i="7"/>
  <c r="D32" i="7"/>
  <c r="H30" i="7"/>
  <c r="H29" i="7"/>
  <c r="H28" i="7"/>
  <c r="G27" i="7"/>
  <c r="F27" i="7"/>
  <c r="E27" i="7"/>
  <c r="D27" i="7"/>
  <c r="H23" i="7"/>
  <c r="H22" i="7"/>
  <c r="G19" i="7"/>
  <c r="D19" i="7"/>
  <c r="H17" i="7"/>
  <c r="H16" i="7"/>
  <c r="H15" i="7"/>
  <c r="G14" i="7"/>
  <c r="F14" i="7"/>
  <c r="E14" i="7"/>
  <c r="H12" i="7"/>
  <c r="J49" i="5"/>
  <c r="I49" i="5"/>
  <c r="J41" i="5"/>
  <c r="I41" i="5"/>
  <c r="J34" i="5"/>
  <c r="I34" i="5"/>
  <c r="J29" i="5"/>
  <c r="I29" i="5"/>
  <c r="E27" i="5"/>
  <c r="D27" i="5"/>
  <c r="E23" i="5"/>
  <c r="D23" i="5"/>
  <c r="J18" i="5"/>
  <c r="I18" i="5"/>
  <c r="J13" i="5"/>
  <c r="I13" i="5"/>
  <c r="E13" i="5"/>
  <c r="E34" i="5" s="1"/>
  <c r="D13" i="5"/>
  <c r="E120" i="3"/>
  <c r="I16" i="2"/>
  <c r="E139" i="3" s="1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I53" i="2"/>
  <c r="J53" i="2" s="1"/>
  <c r="E217" i="3" s="1"/>
  <c r="I52" i="2"/>
  <c r="E166" i="3" s="1"/>
  <c r="E161" i="3"/>
  <c r="I46" i="2"/>
  <c r="E162" i="3" s="1"/>
  <c r="I47" i="2"/>
  <c r="J47" i="2" s="1"/>
  <c r="E213" i="3" s="1"/>
  <c r="I48" i="2"/>
  <c r="J48" i="2" s="1"/>
  <c r="E214" i="3" s="1"/>
  <c r="I39" i="2"/>
  <c r="E207" i="3" s="1"/>
  <c r="I40" i="2"/>
  <c r="J40" i="2" s="1"/>
  <c r="E208" i="3" s="1"/>
  <c r="E156" i="3"/>
  <c r="I28" i="2"/>
  <c r="J28" i="2" s="1"/>
  <c r="E199" i="3" s="1"/>
  <c r="I29" i="2"/>
  <c r="E150" i="3" s="1"/>
  <c r="I30" i="2"/>
  <c r="J30" i="2" s="1"/>
  <c r="E201" i="3" s="1"/>
  <c r="I31" i="2"/>
  <c r="J31" i="2" s="1"/>
  <c r="E202" i="3" s="1"/>
  <c r="I32" i="2"/>
  <c r="J32" i="2" s="1"/>
  <c r="E203" i="3" s="1"/>
  <c r="I17" i="2"/>
  <c r="J17" i="2" s="1"/>
  <c r="E190" i="3" s="1"/>
  <c r="I18" i="2"/>
  <c r="J18" i="2" s="1"/>
  <c r="E191" i="3" s="1"/>
  <c r="I19" i="2"/>
  <c r="E142" i="3" s="1"/>
  <c r="I20" i="2"/>
  <c r="J20" i="2" s="1"/>
  <c r="E193" i="3" s="1"/>
  <c r="I21" i="2"/>
  <c r="J21" i="2" s="1"/>
  <c r="E194" i="3" s="1"/>
  <c r="I22" i="2"/>
  <c r="J22" i="2" s="1"/>
  <c r="E195" i="3" s="1"/>
  <c r="E146" i="3"/>
  <c r="J46" i="2"/>
  <c r="E212" i="3" s="1"/>
  <c r="E164" i="3"/>
  <c r="E151" i="3"/>
  <c r="D27" i="2"/>
  <c r="E27" i="2" s="1"/>
  <c r="E179" i="3" s="1"/>
  <c r="D28" i="2"/>
  <c r="E130" i="3" s="1"/>
  <c r="D29" i="2"/>
  <c r="D30" i="2"/>
  <c r="E30" i="2" s="1"/>
  <c r="E182" i="3" s="1"/>
  <c r="E133" i="3"/>
  <c r="D32" i="2"/>
  <c r="E32" i="2" s="1"/>
  <c r="E184" i="3" s="1"/>
  <c r="D33" i="2"/>
  <c r="E135" i="3" s="1"/>
  <c r="D34" i="2"/>
  <c r="E34" i="2" s="1"/>
  <c r="E186" i="3" s="1"/>
  <c r="D26" i="2"/>
  <c r="E171" i="3"/>
  <c r="E122" i="3"/>
  <c r="D19" i="2"/>
  <c r="E123" i="3" s="1"/>
  <c r="D20" i="2"/>
  <c r="E124" i="3" s="1"/>
  <c r="D21" i="2"/>
  <c r="E125" i="3" s="1"/>
  <c r="D22" i="2"/>
  <c r="E22" i="2" s="1"/>
  <c r="E176" i="3" s="1"/>
  <c r="E19" i="2"/>
  <c r="E173" i="3" s="1"/>
  <c r="J56" i="1"/>
  <c r="E105" i="3" s="1"/>
  <c r="I56" i="1"/>
  <c r="E53" i="3" s="1"/>
  <c r="J42" i="1"/>
  <c r="E95" i="3" s="1"/>
  <c r="I42" i="1"/>
  <c r="E43" i="3" s="1"/>
  <c r="E39" i="1"/>
  <c r="E24" i="3"/>
  <c r="J36" i="1"/>
  <c r="E93" i="3" s="1"/>
  <c r="I36" i="1"/>
  <c r="J25" i="1"/>
  <c r="E86" i="3" s="1"/>
  <c r="I25" i="1"/>
  <c r="E34" i="3" s="1"/>
  <c r="E24" i="1"/>
  <c r="E66" i="3" s="1"/>
  <c r="D24" i="1"/>
  <c r="E14" i="3" s="1"/>
  <c r="E143" i="3" l="1"/>
  <c r="E153" i="3"/>
  <c r="E145" i="3"/>
  <c r="E26" i="2"/>
  <c r="E178" i="3" s="1"/>
  <c r="D24" i="2"/>
  <c r="D34" i="5"/>
  <c r="O40" i="10"/>
  <c r="E21" i="2"/>
  <c r="E175" i="3" s="1"/>
  <c r="H34" i="8"/>
  <c r="K34" i="8"/>
  <c r="P40" i="10"/>
  <c r="D14" i="2"/>
  <c r="E119" i="3" s="1"/>
  <c r="E19" i="7"/>
  <c r="E25" i="7" s="1"/>
  <c r="E126" i="3"/>
  <c r="G17" i="8"/>
  <c r="H17" i="8" s="1"/>
  <c r="E134" i="3"/>
  <c r="E163" i="3"/>
  <c r="F12" i="8"/>
  <c r="E28" i="2"/>
  <c r="E180" i="3" s="1"/>
  <c r="E121" i="3"/>
  <c r="E132" i="3"/>
  <c r="E140" i="3"/>
  <c r="J19" i="2"/>
  <c r="E192" i="3" s="1"/>
  <c r="E157" i="3"/>
  <c r="E33" i="2"/>
  <c r="E185" i="3" s="1"/>
  <c r="E167" i="3"/>
  <c r="E196" i="3"/>
  <c r="E144" i="3"/>
  <c r="K18" i="8"/>
  <c r="E131" i="3"/>
  <c r="E29" i="2"/>
  <c r="H27" i="7"/>
  <c r="G25" i="7"/>
  <c r="G38" i="7" s="1"/>
  <c r="H21" i="7"/>
  <c r="E206" i="3"/>
  <c r="I52" i="5"/>
  <c r="E32" i="7"/>
  <c r="H34" i="7"/>
  <c r="E136" i="3"/>
  <c r="J27" i="2"/>
  <c r="E198" i="3" s="1"/>
  <c r="J52" i="5"/>
  <c r="H20" i="7" s="1"/>
  <c r="H14" i="7"/>
  <c r="I39" i="9"/>
  <c r="E129" i="3"/>
  <c r="E149" i="3"/>
  <c r="I36" i="2"/>
  <c r="I50" i="2"/>
  <c r="E165" i="3" s="1"/>
  <c r="E128" i="3"/>
  <c r="E141" i="3"/>
  <c r="E152" i="3"/>
  <c r="I14" i="2"/>
  <c r="E138" i="3" s="1"/>
  <c r="E158" i="3"/>
  <c r="I25" i="9"/>
  <c r="I43" i="9" s="1"/>
  <c r="J52" i="2"/>
  <c r="D25" i="7"/>
  <c r="D38" i="7" s="1"/>
  <c r="K21" i="8"/>
  <c r="K22" i="8"/>
  <c r="K19" i="8"/>
  <c r="G48" i="10"/>
  <c r="I38" i="1"/>
  <c r="E41" i="1"/>
  <c r="E77" i="3" s="1"/>
  <c r="J38" i="1"/>
  <c r="E94" i="3" s="1"/>
  <c r="E170" i="3"/>
  <c r="D14" i="8"/>
  <c r="G14" i="8" s="1"/>
  <c r="H14" i="8" s="1"/>
  <c r="D41" i="1"/>
  <c r="E25" i="3" s="1"/>
  <c r="E31" i="2"/>
  <c r="E76" i="3"/>
  <c r="E211" i="3"/>
  <c r="E41" i="3"/>
  <c r="I25" i="2"/>
  <c r="E147" i="3" s="1"/>
  <c r="J29" i="2"/>
  <c r="E200" i="3" s="1"/>
  <c r="K20" i="8"/>
  <c r="D24" i="8"/>
  <c r="G24" i="8" s="1"/>
  <c r="H24" i="8" s="1"/>
  <c r="E20" i="2"/>
  <c r="H43" i="9"/>
  <c r="O43" i="10" l="1"/>
  <c r="E38" i="7"/>
  <c r="O48" i="10"/>
  <c r="E24" i="2"/>
  <c r="E155" i="3"/>
  <c r="E183" i="3"/>
  <c r="P48" i="10"/>
  <c r="J54" i="5"/>
  <c r="E172" i="3"/>
  <c r="E14" i="2"/>
  <c r="I54" i="5"/>
  <c r="K17" i="8"/>
  <c r="J14" i="2"/>
  <c r="E188" i="3" s="1"/>
  <c r="E127" i="3"/>
  <c r="E118" i="3"/>
  <c r="J36" i="2"/>
  <c r="E205" i="3" s="1"/>
  <c r="E189" i="3"/>
  <c r="E100" i="3"/>
  <c r="H33" i="7"/>
  <c r="F19" i="7"/>
  <c r="H19" i="7" s="1"/>
  <c r="J50" i="2"/>
  <c r="E215" i="3" s="1"/>
  <c r="E216" i="3"/>
  <c r="D12" i="8"/>
  <c r="G12" i="8" s="1"/>
  <c r="H12" i="8" s="1"/>
  <c r="J48" i="1"/>
  <c r="E99" i="3" s="1"/>
  <c r="E42" i="3"/>
  <c r="E181" i="3"/>
  <c r="J25" i="2"/>
  <c r="I12" i="2"/>
  <c r="E137" i="3" s="1"/>
  <c r="E174" i="3"/>
  <c r="E168" i="3" l="1"/>
  <c r="J12" i="2"/>
  <c r="E187" i="3" s="1"/>
  <c r="J61" i="1"/>
  <c r="J63" i="1" s="1"/>
  <c r="E177" i="3"/>
  <c r="F25" i="7"/>
  <c r="H25" i="7" s="1"/>
  <c r="E48" i="3"/>
  <c r="I48" i="1"/>
  <c r="I61" i="1" s="1"/>
  <c r="I63" i="1" s="1"/>
  <c r="F32" i="7"/>
  <c r="F38" i="7" s="1"/>
  <c r="H38" i="7" s="1"/>
  <c r="E197" i="3"/>
  <c r="E169" i="3"/>
  <c r="J38" i="7" l="1"/>
  <c r="J25" i="7"/>
  <c r="E108" i="3"/>
  <c r="E47" i="3"/>
  <c r="H32" i="7"/>
  <c r="E160" i="3"/>
  <c r="E109" i="3"/>
  <c r="E210" i="3"/>
  <c r="J42" i="2"/>
  <c r="I42" i="2" s="1"/>
  <c r="I34" i="2" s="1"/>
  <c r="E154" i="3" s="1"/>
  <c r="E56" i="3"/>
  <c r="E159" i="3" l="1"/>
  <c r="E57" i="3"/>
  <c r="J34" i="2"/>
  <c r="E204" i="3" s="1"/>
  <c r="E209" i="3"/>
</calcChain>
</file>

<file path=xl/comments1.xml><?xml version="1.0" encoding="utf-8"?>
<comments xmlns="http://schemas.openxmlformats.org/spreadsheetml/2006/main">
  <authors>
    <author>DGCG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DGCG:</t>
        </r>
        <r>
          <rPr>
            <sz val="9"/>
            <color indexed="81"/>
            <rFont val="Tahoma"/>
            <family val="2"/>
          </rPr>
          <t xml:space="preserve">
Modificado menos devengado</t>
        </r>
      </text>
    </comment>
  </commentList>
</comments>
</file>

<file path=xl/sharedStrings.xml><?xml version="1.0" encoding="utf-8"?>
<sst xmlns="http://schemas.openxmlformats.org/spreadsheetml/2006/main" count="5894" uniqueCount="3167">
  <si>
    <t>(Pesos)</t>
  </si>
  <si>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</si>
  <si>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</si>
  <si>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</si>
  <si>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</si>
  <si>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</si>
  <si>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</si>
  <si>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</si>
  <si>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</si>
  <si>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</si>
  <si>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</si>
  <si>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</si>
  <si>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</si>
  <si>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</si>
  <si>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</si>
  <si>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</si>
  <si>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</si>
  <si>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</si>
  <si>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</si>
  <si>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</si>
  <si>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</si>
  <si>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</si>
  <si>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</si>
  <si>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</si>
  <si>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</si>
  <si>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</si>
  <si>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</si>
  <si>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</si>
  <si>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</si>
  <si>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</si>
  <si>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</si>
  <si>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</si>
  <si>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</si>
  <si>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</si>
  <si>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</si>
  <si>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</si>
  <si>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</si>
  <si>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</si>
  <si>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</si>
  <si>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</si>
  <si>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</si>
  <si>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</si>
  <si>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</si>
  <si>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</si>
  <si>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</si>
  <si>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</si>
  <si>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</si>
  <si>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</si>
  <si>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</si>
  <si>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</si>
  <si>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</si>
  <si>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</si>
  <si>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</si>
  <si>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</si>
  <si>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</si>
  <si>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</si>
  <si>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</si>
  <si>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</si>
  <si>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</si>
  <si>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</si>
  <si>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</si>
  <si>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</si>
  <si>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</si>
  <si>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</si>
  <si>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</si>
  <si>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</si>
  <si>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</si>
  <si>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</si>
  <si>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</si>
  <si>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</si>
  <si>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</si>
  <si>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</si>
  <si>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</si>
  <si>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</si>
  <si>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Concepto</t>
  </si>
  <si>
    <t>CONCEPTO</t>
  </si>
  <si>
    <t>Bajo protesta de decir verdad declaramos que los Estados Financieros y sus Notas son razonablemente correctos y responsabilidad del emisor</t>
  </si>
  <si>
    <t>Exceso o Insuficiencia en la Actualización de la Hacienda Pública/Patrimonio</t>
  </si>
  <si>
    <t>INGRESOS Y OTROS BENEFICIOS</t>
  </si>
  <si>
    <t>GASTOS Y OTRAS PÉRDIDAS</t>
  </si>
  <si>
    <t>Ingresos de la Gestión</t>
  </si>
  <si>
    <t>Gastos de  Funcionamiento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</si>
  <si>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</si>
  <si>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</si>
  <si>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</si>
  <si>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</si>
  <si>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</si>
  <si>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</si>
  <si>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</si>
  <si>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Productos de Tipo Corriente</t>
  </si>
  <si>
    <t>Aprovechamientos de Tipo Corriente</t>
  </si>
  <si>
    <t>Transferencias Internas y Asignaciones al Sector Público</t>
  </si>
  <si>
    <t>Ingresos por Venta de Bienes y Servicios</t>
  </si>
  <si>
    <t>Transferencias al Resto del Sector Público</t>
  </si>
  <si>
    <t>Ingresos no Comprendidos en las Fracciones de la Ley de Ingresos Causados en Ejercicios Fiscales Anteriores Pendientes de Liquidación o Pago</t>
  </si>
  <si>
    <t>Subsidios y Subvenciones</t>
  </si>
  <si>
    <t>Ayudas Sociales</t>
  </si>
  <si>
    <t>Participaciones, Aportaciones, Transferencias, Asignaciones, Subsidios y Otras Ayudas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</si>
  <si>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</si>
  <si>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</si>
  <si>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</si>
  <si>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</si>
  <si>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</si>
  <si>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</si>
  <si>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</si>
  <si>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</si>
  <si>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</si>
  <si>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</si>
  <si>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</si>
  <si>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</si>
  <si>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</si>
  <si>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</si>
  <si>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</si>
  <si>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</si>
  <si>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</si>
  <si>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</si>
  <si>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</si>
  <si>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</si>
  <si>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</si>
  <si>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</si>
  <si>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</si>
  <si>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</si>
  <si>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</si>
  <si>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Aumento por Insuficiencia de Provisiones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</si>
  <si>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</si>
  <si>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</si>
  <si>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</si>
  <si>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</si>
  <si>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 (Ahorro/Desahorro)</t>
  </si>
  <si>
    <t>(pesos)</t>
  </si>
  <si>
    <t xml:space="preserve"> </t>
  </si>
  <si>
    <t>Hacienda Pública/Patrimonio Generado de Ejercicios Anteriores</t>
  </si>
  <si>
    <t>Hacienda Pública/Patrimonio Generado del Ejercicio</t>
  </si>
  <si>
    <t>Ajustes por Cambios de Valor</t>
  </si>
  <si>
    <t>TOTAL</t>
  </si>
  <si>
    <t xml:space="preserve">Patrimonio Neto Inicial Ajustado del Ejercicio </t>
  </si>
  <si>
    <t xml:space="preserve">Aportaciones </t>
  </si>
  <si>
    <t>Actualización de la Hacienda Pública/Patrimonio</t>
  </si>
  <si>
    <t>Variaciones de la Hacienda Pública/Patrimonio Neto del Ejercicio</t>
  </si>
  <si>
    <t>Resultados del Ejercicio (Ahorro/Desahorro)</t>
  </si>
  <si>
    <t xml:space="preserve">Revalúos  </t>
  </si>
  <si>
    <t>Saldo Inicial</t>
  </si>
  <si>
    <t>Cargos del Periodo</t>
  </si>
  <si>
    <t>Abonos del Periodo</t>
  </si>
  <si>
    <t>Saldo Final</t>
  </si>
  <si>
    <t>Variación del Periodo</t>
  </si>
  <si>
    <t>4 =(1+2-3)</t>
  </si>
  <si>
    <t>(4-1)</t>
  </si>
  <si>
    <t xml:space="preserve">Bienes Muebles 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</si>
  <si>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</si>
  <si>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</si>
  <si>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</si>
  <si>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</si>
  <si>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</si>
  <si>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</si>
  <si>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</si>
  <si>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</si>
  <si>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</si>
  <si>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</si>
  <si>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</si>
  <si>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</si>
  <si>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</si>
  <si>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</si>
  <si>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              Subtotal a Corto Plazo</t>
  </si>
  <si>
    <t xml:space="preserve">Largo Plazo           </t>
  </si>
  <si>
    <t xml:space="preserve">                Subtotal a Largo Plazo</t>
  </si>
  <si>
    <t>Otros Pasivos</t>
  </si>
  <si>
    <t xml:space="preserve">                Total Deuda y Otros Pasivos</t>
  </si>
  <si>
    <t>Flujos de Efectivo de las Actividades de Gestión</t>
  </si>
  <si>
    <t xml:space="preserve">Flujos de Efectivo de las Actividades de Inversión </t>
  </si>
  <si>
    <t>Contribuciones de mejoras</t>
  </si>
  <si>
    <t>Flujos Netos de Efectivo por Actividades de Inversión</t>
  </si>
  <si>
    <t>Flujo de Efectivo de las Actividades de Financiamiento</t>
  </si>
  <si>
    <t>Servicios Personales</t>
  </si>
  <si>
    <t>Endeudamiento Neto</t>
  </si>
  <si>
    <t xml:space="preserve">   Interno</t>
  </si>
  <si>
    <t>Transferencias al resto del Sector Público</t>
  </si>
  <si>
    <t xml:space="preserve">   Externo</t>
  </si>
  <si>
    <t xml:space="preserve">Subsidios y Subvenciones </t>
  </si>
  <si>
    <t>Servicios de la Deuda</t>
  </si>
  <si>
    <t xml:space="preserve">Participaciones </t>
  </si>
  <si>
    <t>Flujos netos de Efectivo por Actividades de Financiamiento</t>
  </si>
  <si>
    <t>Flujos Netos de Efectivo por Actividades de Operación</t>
  </si>
  <si>
    <t xml:space="preserve">Incremento/Disminución Neta en el Efectivo y Equivalentes al Efectivo </t>
  </si>
  <si>
    <t>Total del  Pasivo</t>
  </si>
  <si>
    <t>Total del Activo</t>
  </si>
  <si>
    <t>Total del  Pasivo y Hacienda Pública / Patrimonio</t>
  </si>
  <si>
    <t>Efectivo y Equivalente al Efectivo al Inicio del Ejericio</t>
  </si>
  <si>
    <t>Efectivo y Equivalente al Efectivo al Final del Ejericio</t>
  </si>
  <si>
    <t>Transferencia, Asignaciones, Subsidios y Otras ayudas</t>
  </si>
  <si>
    <t>Transferencia, Asignaciones, Subsidios y Otras Ayudas</t>
  </si>
  <si>
    <t>Aumento por Insuficiencia de Estimaciones por Pérdida o Deterioro y Obsolescencia</t>
  </si>
  <si>
    <t>Cuotas y Aportaciones de Seguridad Social</t>
  </si>
  <si>
    <t>Transferencias, Asignaciones y Subsidios y Otras Ayudas</t>
  </si>
  <si>
    <t>Otros Orígenes de Operación</t>
  </si>
  <si>
    <t>Otras Aplicaciones de Operación</t>
  </si>
  <si>
    <t xml:space="preserve">Otros Orígenes de Inversión </t>
  </si>
  <si>
    <t>Otras Aplicaciones de Inversión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</si>
  <si>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</si>
  <si>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</si>
  <si>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</si>
  <si>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</si>
  <si>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</si>
  <si>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</si>
  <si>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</si>
  <si>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</si>
  <si>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</si>
  <si>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</si>
  <si>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</si>
  <si>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</si>
  <si>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</si>
  <si>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Productos</t>
  </si>
  <si>
    <t>Corriente</t>
  </si>
  <si>
    <t>Capital</t>
  </si>
  <si>
    <t>Aprovechamientos</t>
  </si>
  <si>
    <t>Ingresos por Ventas de Bienes y Servicios</t>
  </si>
  <si>
    <t>Transferencias, Asignaciones, Subsidios y Otras Ayudas</t>
  </si>
  <si>
    <t>Total</t>
  </si>
  <si>
    <t>Estado Analítico de Ingresos
Por Fuente de Financiamiento</t>
  </si>
  <si>
    <t>¹ Los ingresos excedentes se presentan para efectos de cumplimiento de la Ley General de Contabilidad Gubernamental y el importe reflejado debe ser siempre mayor a cero</t>
  </si>
  <si>
    <t>(6 = 5 - 1 )</t>
  </si>
  <si>
    <t>Egresos</t>
  </si>
  <si>
    <t>Subejercicio</t>
  </si>
  <si>
    <t>Aprobado</t>
  </si>
  <si>
    <t>Ampliaciones/ (Reducciones)</t>
  </si>
  <si>
    <t>Pagado</t>
  </si>
  <si>
    <t>3 = (1 + 2 )</t>
  </si>
  <si>
    <t>Total del Gasto</t>
  </si>
  <si>
    <t xml:space="preserve">Egresos </t>
  </si>
  <si>
    <t>Gasto Corriente</t>
  </si>
  <si>
    <t>Gasto de Capital</t>
  </si>
  <si>
    <t>Remuneraciones al Personal de Carácter Transitorio</t>
  </si>
  <si>
    <t>Combustibles, Lubricantes y Aditivos</t>
  </si>
  <si>
    <t>Otros Servicios Generales</t>
  </si>
  <si>
    <t>Bienes Muebles, Inmuebles e Intangibles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</si>
  <si>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</si>
  <si>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</si>
  <si>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</si>
  <si>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</si>
  <si>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</si>
  <si>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</si>
  <si>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</si>
  <si>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</si>
  <si>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</si>
  <si>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</si>
  <si>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</si>
  <si>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</si>
  <si>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</si>
  <si>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</si>
  <si>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</si>
  <si>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</si>
  <si>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</si>
  <si>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</si>
  <si>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</si>
  <si>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</si>
  <si>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</si>
  <si>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</si>
  <si>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</si>
  <si>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</si>
  <si>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</si>
  <si>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</si>
  <si>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no Clasificadas en Funciones Anteriores</t>
  </si>
  <si>
    <t>Transacciones de la Deuda Publica / Costo Financiero de la Deuda</t>
  </si>
  <si>
    <t>Transferencias, Participaciones y Aportaciones entre Diferentes Niveles y Ordenes de Gobierno</t>
  </si>
  <si>
    <t>Saneamiento del Sistema Financiero</t>
  </si>
  <si>
    <t>Adeudos de Ejercicios Fiscales Anteriores</t>
  </si>
  <si>
    <t>Programas</t>
  </si>
  <si>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</si>
  <si>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</si>
  <si>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</si>
  <si>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</si>
  <si>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</si>
  <si>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</si>
  <si>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</si>
  <si>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</si>
  <si>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</si>
  <si>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</si>
  <si>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</si>
  <si>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</si>
  <si>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</si>
  <si>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</si>
  <si>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</si>
  <si>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</si>
  <si>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</si>
  <si>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</si>
  <si>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</si>
  <si>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</si>
  <si>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</si>
  <si>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</si>
  <si>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</si>
  <si>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</si>
  <si>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Programas de Gasto Federalizado (Gobierno Federal)</t>
  </si>
  <si>
    <t>Gasto Federalizado</t>
  </si>
  <si>
    <t>Participaciones a entidades federativas y municipios</t>
  </si>
  <si>
    <t>Costo financiero, deuda o apoyos a deudores y ahorradores de la banca</t>
  </si>
  <si>
    <t>Adeudos de ejercicios fiscales anteriores</t>
  </si>
  <si>
    <t>Otros Orígenes de Financiamiento</t>
  </si>
  <si>
    <t>Otras Aplicaciones de Financiamiento</t>
  </si>
  <si>
    <t>Ingresos excedentes¹</t>
  </si>
  <si>
    <t>Serv. Prof., científicos y tecnicos integrales</t>
  </si>
  <si>
    <t>Servicios financieros y bancarios</t>
  </si>
  <si>
    <t xml:space="preserve">DIRECCIÓN GENERAL </t>
  </si>
  <si>
    <t>COORDINACIÓN ADMINISTRATIVA</t>
  </si>
  <si>
    <t>COORDINACIÓN ACADEMICA</t>
  </si>
  <si>
    <t>Servicios Básicos</t>
  </si>
  <si>
    <t>Servicios de Comunicación Social</t>
  </si>
  <si>
    <t>Servicios Oficiales</t>
  </si>
  <si>
    <t>MONTO</t>
  </si>
  <si>
    <t>2013</t>
  </si>
  <si>
    <t>ESF-08 BIENES MUEBLES E INMUEBLES</t>
  </si>
  <si>
    <t>SALDO INICIAL</t>
  </si>
  <si>
    <t>SALDO FINAL</t>
  </si>
  <si>
    <t>FLUJO</t>
  </si>
  <si>
    <t>CRITERIO</t>
  </si>
  <si>
    <t>ERA-01 INGRESOS</t>
  </si>
  <si>
    <t>NOTA</t>
  </si>
  <si>
    <t>CARACTERISTICAS</t>
  </si>
  <si>
    <t>ERA-03 GASTOS</t>
  </si>
  <si>
    <t>%GASTO</t>
  </si>
  <si>
    <t>EXPLICACION</t>
  </si>
  <si>
    <t>MODIFICACION</t>
  </si>
  <si>
    <t>% SUB</t>
  </si>
  <si>
    <t>NOMBRE</t>
  </si>
  <si>
    <t>JUICIOS</t>
  </si>
  <si>
    <t>GARANTÍAS</t>
  </si>
  <si>
    <t>AVALES</t>
  </si>
  <si>
    <t>PENSIONES Y JUBILACIONES</t>
  </si>
  <si>
    <t>Conciliación entre los Ingresos Presupuestarios y Contables</t>
  </si>
  <si>
    <t>(Cifras en pesos)</t>
  </si>
  <si>
    <t>1. Ingresos Presupuestarios</t>
  </si>
  <si>
    <t>$XXX</t>
  </si>
  <si>
    <t>2. Más ingresos contables no presupuestarios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</si>
  <si>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</si>
  <si>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</si>
  <si>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</si>
  <si>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</si>
  <si>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Otros ingresos contables no presupuestarios</t>
  </si>
  <si>
    <t>3. Menos ingresos presupuestarios no contables</t>
  </si>
  <si>
    <t>Productos de capital</t>
  </si>
  <si>
    <t>Aprovechamientos capital</t>
  </si>
  <si>
    <t>Ingresos derivados de financiamientos</t>
  </si>
  <si>
    <t>Otros Ingresos presupuestarios no contables</t>
  </si>
  <si>
    <t>4. Ingresos Contables (4 = 1 + 2 - 3)</t>
  </si>
  <si>
    <t>Conciliación entre los Egresos Presupuestarios y los Gastos Contables</t>
  </si>
  <si>
    <t>1. Total de egresos (presupuestarios)</t>
  </si>
  <si>
    <t>2. Menos egresos presupuestarios no contables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</si>
  <si>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</si>
  <si>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</si>
  <si>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</si>
  <si>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</si>
  <si>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</si>
  <si>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</si>
  <si>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</si>
  <si>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</si>
  <si>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</si>
  <si>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propios</t>
  </si>
  <si>
    <t>Acciones y participaciones de capital</t>
  </si>
  <si>
    <t>Compra de títulos y valores</t>
  </si>
  <si>
    <t>Inversiones en fideicomisos, mandatos y otros análogos</t>
  </si>
  <si>
    <t>Provisiones para contingencias y otras erogaciones especiales</t>
  </si>
  <si>
    <t>Amortización de la deuda publica</t>
  </si>
  <si>
    <t>Adeudos de ejercicios fiscales anteriores (ADEFAS)</t>
  </si>
  <si>
    <t>Otros Egresos Presupuestales No Contables</t>
  </si>
  <si>
    <t>3. Más Gasto Contables No Presupuestales</t>
  </si>
  <si>
    <t>Estimaciones, depreciaciones, deterioros, obsolescencia y amortizaciones</t>
  </si>
  <si>
    <t>Disminución de inventarios</t>
  </si>
  <si>
    <t>Aumento por insuficiencia de estimaciones por pérdida o deterioro u obsolescencia</t>
  </si>
  <si>
    <t>Aumento por insuficiencia de provisiones</t>
  </si>
  <si>
    <t>Otros Gastos Contables No Presupuestales</t>
  </si>
  <si>
    <t>4. Total de Gasto Contable (4 = 1 - 2 + 3)</t>
  </si>
  <si>
    <t xml:space="preserve">Ente Público:      </t>
  </si>
  <si>
    <t>ACTIVO</t>
  </si>
  <si>
    <t>* BIENES MUEBLES, INMUEBLES E INTAGIBLES</t>
  </si>
  <si>
    <t>ESF-01 FONDOS C/INVERSIONES FINANCIERAS</t>
  </si>
  <si>
    <t>TIPO</t>
  </si>
  <si>
    <t>MONTO PARCIAL</t>
  </si>
  <si>
    <t>* DERECHOSA RECIBIR EFECTIVO Y EQUIVALENTES Y BIENES O SERVICIOS A RECIBIR</t>
  </si>
  <si>
    <t>ESF-02 INGRESOS P/RECUPERAR</t>
  </si>
  <si>
    <t>ESF-05 INVENTARIO Y ALMACENES</t>
  </si>
  <si>
    <t>METODO</t>
  </si>
  <si>
    <t>* BIENES DISPONIBLES PARA SU TRANSFORMACIÓN O CONSUMO.</t>
  </si>
  <si>
    <t xml:space="preserve">* INVERSIONES FINANCIERAS. </t>
  </si>
  <si>
    <t>NOMBRE DE FIDEICOMIS0O</t>
  </si>
  <si>
    <t>OBJETO</t>
  </si>
  <si>
    <t>ESF-06 FIDEICOMISOS, MANDATOS Y CONTRATOS ANALOGOS</t>
  </si>
  <si>
    <t>EMPRESA/OPDES</t>
  </si>
  <si>
    <t>ESF-09 INTANGIBLES Y DIFERIDOS</t>
  </si>
  <si>
    <t>ESF-10   ESTIMACIONES Y DETERIOROS</t>
  </si>
  <si>
    <t>CARACTERÍSTICAS</t>
  </si>
  <si>
    <t>ESF-11 OTROS ACTIVOS</t>
  </si>
  <si>
    <t>90 DIAS</t>
  </si>
  <si>
    <t>180 DIAS</t>
  </si>
  <si>
    <t>365 DIAS</t>
  </si>
  <si>
    <t>NATURALEZA</t>
  </si>
  <si>
    <t>ESF-13 OTROS PASIVOS DIFERIDOS A CORTO PLAZO</t>
  </si>
  <si>
    <t>ESF-13 FONDOS Y BIENES DE TERCEROS EN GARANTÍA Y/O ADMINISTRACIÓN A CORTO PLAZO</t>
  </si>
  <si>
    <t>ESF-13 PASIVO DIFERIDO A LARGO PLAZO</t>
  </si>
  <si>
    <t>ESF-14 OTROS PASIVOS CIRCULANTES</t>
  </si>
  <si>
    <t>INGRESOS DE GESTIÓN</t>
  </si>
  <si>
    <t>I) NOTAS AL ESTADO DE SITUACIÓN FINANCIERA</t>
  </si>
  <si>
    <t>II) NOTAS AL ESTADO DE ACTIVIDADES</t>
  </si>
  <si>
    <t>III) NOTAS AL ESTADO DE VARIACIÓN A LA HACIEDA PÚBLICA</t>
  </si>
  <si>
    <t>VHP-01 PATRIMONIO CONTRIBUIDO</t>
  </si>
  <si>
    <t>VHP-02 PATRIMONIO GENERADO</t>
  </si>
  <si>
    <t>IV) NOTAS AL ESTADO DE FLUJO DE EFECTIVO</t>
  </si>
  <si>
    <t>EFE-01 FLUJO DE EFECTIVO</t>
  </si>
  <si>
    <t>EFE-02 ADQ. BIENES MUEBLES E INMUEBLES</t>
  </si>
  <si>
    <t xml:space="preserve">IV) CONCILIACIÓN DE LOS INGRESOS PRESUPUESTARIOS Y CONTABLES, ASI COMO ENTRE LOS EGRESOS </t>
  </si>
  <si>
    <t>PRESUPUESTARIOS Y LOS GASTOS</t>
  </si>
  <si>
    <t>NOTAS DE DESGLOSE</t>
  </si>
  <si>
    <t>NOTAS DE MEMORIA</t>
  </si>
  <si>
    <t>NOTAS DE MEMORIA.</t>
  </si>
  <si>
    <t>Comprometido</t>
  </si>
  <si>
    <t>Ejercido</t>
  </si>
  <si>
    <t>ESF-03 DEUDORES P/RECUPERAR</t>
  </si>
  <si>
    <t>ERA-02 OTROS INGRESOS Y BENEFICIOS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</si>
  <si>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</si>
  <si>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</si>
  <si>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</si>
  <si>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</si>
  <si>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</si>
  <si>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</si>
  <si>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</si>
  <si>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</si>
  <si>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Total Créditos Bancarios</t>
  </si>
  <si>
    <t>Otros Instrumentos de Deuda</t>
  </si>
  <si>
    <t>Total Otros Instrumentos de Deuda</t>
  </si>
  <si>
    <t>Total de Intereses de Créditos Bancarios</t>
  </si>
  <si>
    <t>Total de Intereses de Otros Instrumentos de Deuda</t>
  </si>
  <si>
    <t>I. Ingresos Presupuestarios (I=1+2)</t>
  </si>
  <si>
    <t>II. Egresos Presupuestarios (II=3+4)</t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</si>
  <si>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</si>
  <si>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</si>
  <si>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</si>
  <si>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</si>
  <si>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</si>
  <si>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</si>
  <si>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</si>
  <si>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</si>
  <si>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</si>
  <si>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</si>
  <si>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t>Fondo, Programa o Convenio</t>
  </si>
  <si>
    <t>Datos de la Cuenta Bancaria</t>
  </si>
  <si>
    <t>Institución Bancaria</t>
  </si>
  <si>
    <t>Número de Cuenta</t>
  </si>
  <si>
    <t xml:space="preserve">Instrumentos Financieros </t>
  </si>
  <si>
    <t xml:space="preserve">Valor Razonable </t>
  </si>
  <si>
    <t>Riesgos</t>
  </si>
  <si>
    <t>RELACIÓN DE ESQUEMAS BURSÁTILES Y DE COBERTURAS FINANCIERAS</t>
  </si>
  <si>
    <t>RELACIÓN DE CUENTAS BANCARIAS PRODUCTIVAS ESPECÍFICAS</t>
  </si>
  <si>
    <t>ESTADO DE ACTIVIDADES</t>
  </si>
  <si>
    <t>ESTADO DE SITUACIÓN FINANCIERA</t>
  </si>
  <si>
    <t>ESTADO DE CAMBIOS EN LA SITUACIÓN FINANCIERA</t>
  </si>
  <si>
    <t>ESTADO ANALÍTICO DEL ACTIVO</t>
  </si>
  <si>
    <t>ESTADO ANALÍTICO DE LA DEUDA Y OTROS PASIVOS</t>
  </si>
  <si>
    <t>ESTADO DE VARIACIÓN DE LA HACIENDA PÚBLICA</t>
  </si>
  <si>
    <t>ESTADOS DE FLUJOS DE EFECTIVO</t>
  </si>
  <si>
    <t>INFORME DE PASIVOS CONTIGENTES</t>
  </si>
  <si>
    <t xml:space="preserve">NOTAS A LOS ESTADOS FINANCIEROS </t>
  </si>
  <si>
    <t>ESTADO ANALÍTICO DE INGRESOS</t>
  </si>
  <si>
    <t>ESTADO ANALÍTICO DEL EJERCICIO DEL PRESUPUESTO DE EGRESOS</t>
  </si>
  <si>
    <t>CLASIFICACIÓN ADMINISTRATIVA</t>
  </si>
  <si>
    <t>CLASIFICACIÓN ECONÓMICA (POR TIPO DE GASTO)</t>
  </si>
  <si>
    <t>CLASIFICACIÓN POR OBJETO DEL GASTO (CAPÍTULO Y CONCEPTO)</t>
  </si>
  <si>
    <t>CLASIFICACIÓN FUNCIONAL (FINALIDAD Y FUNCIÓN)</t>
  </si>
  <si>
    <t>ENDEUDAMIENTO NETO</t>
  </si>
  <si>
    <t>INTERESES DE LA DEUDA</t>
  </si>
  <si>
    <t>INDICADORES DE POSTURA FISCAL</t>
  </si>
  <si>
    <t>GASTO POR CATEGORIA PROGRAMÁTICA</t>
  </si>
  <si>
    <t>UR</t>
  </si>
  <si>
    <t>PROGRAMAS Y PROYECTOS DE INVERSIÓN</t>
  </si>
  <si>
    <t>Tipo de Programas y Proyectos</t>
  </si>
  <si>
    <t>Programa o Proyecto</t>
  </si>
  <si>
    <t>Denominación</t>
  </si>
  <si>
    <t>POR FUENTE DE FINANCIAMIENTO Y FUENTE DE FINANCIAMIENTO/RUBRO</t>
  </si>
  <si>
    <t>6 = ( 3 - 5 )</t>
  </si>
  <si>
    <t>PROGRAMA DE GOBIERNO</t>
  </si>
  <si>
    <t>CATEGORÍA PROGRAMÁTICA</t>
  </si>
  <si>
    <t>INDICADORES</t>
  </si>
  <si>
    <t>METAS</t>
  </si>
  <si>
    <t>PRESUPUESTO (PESOS)</t>
  </si>
  <si>
    <t>Eje</t>
  </si>
  <si>
    <t>Estrategia Transversal</t>
  </si>
  <si>
    <t>F</t>
  </si>
  <si>
    <t>FN</t>
  </si>
  <si>
    <t>SF</t>
  </si>
  <si>
    <t>PP</t>
  </si>
  <si>
    <t xml:space="preserve">Denominación del Indicador </t>
  </si>
  <si>
    <t>Nivel</t>
  </si>
  <si>
    <t>Tipo</t>
  </si>
  <si>
    <t>Dimensión a Medir</t>
  </si>
  <si>
    <t>Frecuencia de Medición</t>
  </si>
  <si>
    <t>Unidad de Medida</t>
  </si>
  <si>
    <t>Fórmula</t>
  </si>
  <si>
    <t>Programada</t>
  </si>
  <si>
    <t>Modificada</t>
  </si>
  <si>
    <t>Alcanzada</t>
  </si>
  <si>
    <t>Porcentaje de Cumplimiento</t>
  </si>
  <si>
    <t>Porcentaje de Presupuesto</t>
  </si>
  <si>
    <t>Alc. / Prog.</t>
  </si>
  <si>
    <t>Alc. / Modif.</t>
  </si>
  <si>
    <t>Dev. / Aprob.</t>
  </si>
  <si>
    <t>Dev. / Modif.</t>
  </si>
  <si>
    <t>INDICADORES PARA RESULTADOS</t>
  </si>
  <si>
    <t>G0101</t>
  </si>
  <si>
    <t>% Avance Financiero</t>
  </si>
  <si>
    <t>Devengado/ Aprobado</t>
  </si>
  <si>
    <t>Devengado/ Modificado</t>
  </si>
  <si>
    <t>5/1</t>
  </si>
  <si>
    <t>5/3</t>
  </si>
  <si>
    <t>No Comprendidos en las fracciones de la Ley de Ingresos causadas en</t>
  </si>
  <si>
    <t>ejercicios fiscales anteriores pendiente de liquidación o pago</t>
  </si>
  <si>
    <r>
      <t xml:space="preserve">Pagado </t>
    </r>
    <r>
      <rPr>
        <b/>
        <vertAlign val="superscript"/>
        <sz val="10"/>
        <rFont val="Arial"/>
        <family val="2"/>
      </rPr>
      <t>3</t>
    </r>
  </si>
  <si>
    <r>
      <t xml:space="preserve">     1. Ingresos del Gobierno de la Entidad Federativa </t>
    </r>
    <r>
      <rPr>
        <vertAlign val="superscript"/>
        <sz val="10"/>
        <color theme="1"/>
        <rFont val="Arial"/>
        <family val="2"/>
      </rPr>
      <t>1</t>
    </r>
  </si>
  <si>
    <r>
      <t xml:space="preserve">     2. Ingresos del Sector Paraestatal </t>
    </r>
    <r>
      <rPr>
        <vertAlign val="superscript"/>
        <sz val="10"/>
        <color theme="1"/>
        <rFont val="Arial"/>
        <family val="2"/>
      </rPr>
      <t>1</t>
    </r>
  </si>
  <si>
    <r>
      <t xml:space="preserve">        3. Egresos del Gobierno de la Entidad Federativa </t>
    </r>
    <r>
      <rPr>
        <vertAlign val="superscript"/>
        <sz val="10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</si>
  <si>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10"/>
        <color theme="1"/>
        <rFont val="Arial"/>
        <family val="2"/>
      </rPr>
      <t>2</t>
    </r>
  </si>
  <si>
    <t>Hacienda Pública/Patrimonio Neto Final del Ejercicio 2015</t>
  </si>
  <si>
    <t>Cambios en la Hacienda Pública/Patrimonio Neto del Ejercicio 2016</t>
  </si>
  <si>
    <t>Saldo Neto en la Hacienda Pública / Patrimonio 2016</t>
  </si>
  <si>
    <t>1114 Inversiones a 3 meses</t>
  </si>
  <si>
    <t>1121 Inversiones mayores a 3 meses hasta 12.</t>
  </si>
  <si>
    <t>* EFECTIVO Y EQUIVALENTES</t>
  </si>
  <si>
    <t>1140 INVENTARIOS</t>
  </si>
  <si>
    <t>1150 ALMACENES</t>
  </si>
  <si>
    <t>1125 DEUDORES POR ANTICIPOS</t>
  </si>
  <si>
    <t>1123 DEUDORES PENDIENTES POR RECUPERAR</t>
  </si>
  <si>
    <t>1124 INGRESOS POR RECUPERAR CP</t>
  </si>
  <si>
    <t>1122 CUENTAS POR COBRAR CP</t>
  </si>
  <si>
    <t>1211 INVERSIONES A LP</t>
  </si>
  <si>
    <t>1213 FIDEICOMISOS, MANDATOS Y CONTRATOS ANÁLOGOS</t>
  </si>
  <si>
    <t>1214 PARTICIPACIONES Y APORTACIONES DE CAPITAL</t>
  </si>
  <si>
    <t>ESF-07 PARTICIPACIONES Y APORTACIONES DE CAPITAL</t>
  </si>
  <si>
    <t>1230 BIENES INMUEBLES, INFRAESTRUCTURA Y CONTRUCCIONES EN PROCESO</t>
  </si>
  <si>
    <t>1240 BIENES MUEBLES</t>
  </si>
  <si>
    <t>1260 DEPRECIACIÓN, DETERIORO Y AMORTIZACIÓN ACUMULADA DE BIENES</t>
  </si>
  <si>
    <t>1250 ACTIVOS INTANGIBLES</t>
  </si>
  <si>
    <t>1270 ACTIVOS DIFERIDOS</t>
  </si>
  <si>
    <t>1280 ESTIMACIÓN POR PÉRDIDA O DETERIORO DE ACTIVOS NO CIRCULANTES</t>
  </si>
  <si>
    <t>2110 CUENTAS POR PAGAR A CORTO PLAZO</t>
  </si>
  <si>
    <t>ESF-12 CUENTAS Y DOCUMENTOS POR PAGAR</t>
  </si>
  <si>
    <t>2120 DOCUMENTOS POR PAGAR A CORTO PLAZO</t>
  </si>
  <si>
    <t>2159 OTROS PASIVOS DIFERIDOS A CORTO PLAZO</t>
  </si>
  <si>
    <t>2160 FONDOS Y BIENES DE TERCEROS EN GARANTÍA Y/O ADMINISTRACIÓN CP</t>
  </si>
  <si>
    <t>2240 PASIVOS DIFERIDOS A LARGO PLAZO</t>
  </si>
  <si>
    <t>2199 OTROS PASIVOS CIRCULANTES</t>
  </si>
  <si>
    <t>4100 INGRESOS DE GESTIÓN</t>
  </si>
  <si>
    <t>4200 PARTICIPACIONES, APORTACIONES, TRANSFERENCIAS, ASIGNACIONES, SUBSIDIOS Y OTRAS AYUDAS</t>
  </si>
  <si>
    <t xml:space="preserve">4300 OTROS INGRESOS Y BENEFICIOS
</t>
  </si>
  <si>
    <t>5000 GASTOS Y OTRAS PERDIDAS</t>
  </si>
  <si>
    <t>3110 HACIENDA PUBLICA/PATRIMONIO CONTRIBUIDO</t>
  </si>
  <si>
    <t>1110 EFECTIVO Y EQUIVALENTES</t>
  </si>
  <si>
    <t>1210 INVERSIONES FINANCIERAS A LARGO PLAZO</t>
  </si>
  <si>
    <t>1230 BIENES INMUEBLES, INFRAESTRUCTURA Y CONSTRUCCIONES EN PROCESO</t>
  </si>
  <si>
    <t>7000 CUENTAS DE ORDEN CONTABLES</t>
  </si>
  <si>
    <r>
      <t>Ente Público:_____</t>
    </r>
    <r>
      <rPr>
        <b/>
        <u/>
        <sz val="10"/>
        <rFont val="Arial"/>
        <family val="2"/>
      </rPr>
      <t>UNIVERSIDAD TECNOLÓGICA DEL SUROESTE DE GUANAJUATO._</t>
    </r>
    <r>
      <rPr>
        <b/>
        <sz val="10"/>
        <rFont val="Arial"/>
        <family val="2"/>
      </rPr>
      <t>_______________________________________________</t>
    </r>
  </si>
  <si>
    <t>Rector</t>
  </si>
  <si>
    <t>Director de Administración y Finanzas</t>
  </si>
  <si>
    <r>
      <t>Ente Público:____</t>
    </r>
    <r>
      <rPr>
        <b/>
        <u/>
        <sz val="10"/>
        <rFont val="Arial"/>
        <family val="2"/>
      </rPr>
      <t>UNIVERSIDAD TECNOLÓGICA DEL SUROESTE DE GUANAJUATO.___</t>
    </r>
    <r>
      <rPr>
        <b/>
        <sz val="10"/>
        <rFont val="Arial"/>
        <family val="2"/>
      </rPr>
      <t>_______</t>
    </r>
  </si>
  <si>
    <t>UNIVERSIDAD TECNOLÓGICA DEL SUROESTE DE GUANAJUATO</t>
  </si>
  <si>
    <t>NO APLICA</t>
  </si>
  <si>
    <r>
      <t xml:space="preserve">Ente Público:             </t>
    </r>
    <r>
      <rPr>
        <b/>
        <u/>
        <sz val="10"/>
        <rFont val="Arial"/>
        <family val="2"/>
      </rPr>
      <t>UNIVERSIDAD TECNOLÓGICA DEL SUROESTE DE GUANAJUATO</t>
    </r>
  </si>
  <si>
    <t>3220 HACIENDA PUBLICA /PATRIMONIO GENERADO</t>
  </si>
  <si>
    <t>C.P. Alejandra González Sixtos</t>
  </si>
  <si>
    <t>Jefa del Depto Contabilidad</t>
  </si>
  <si>
    <t>Ingresos Propios</t>
  </si>
  <si>
    <t>Banamex</t>
  </si>
  <si>
    <t>302-7768805</t>
  </si>
  <si>
    <t xml:space="preserve">Ingresos Propios </t>
  </si>
  <si>
    <t>302-7775887</t>
  </si>
  <si>
    <t>Gasto Corriente Estatal</t>
  </si>
  <si>
    <t>BBVABancomer</t>
  </si>
  <si>
    <t>0451046985</t>
  </si>
  <si>
    <t>Construcción y Equipo 2000</t>
  </si>
  <si>
    <t>0451046977</t>
  </si>
  <si>
    <t>Obra 2002 (Estacionamiento y Vialidades)</t>
  </si>
  <si>
    <t>0133878767</t>
  </si>
  <si>
    <t>FAM 2007</t>
  </si>
  <si>
    <t>0158830479</t>
  </si>
  <si>
    <t>FAFEF 2010</t>
  </si>
  <si>
    <t>0179959084</t>
  </si>
  <si>
    <t>Ingresos Propios Salamanca</t>
  </si>
  <si>
    <t>BanBajio</t>
  </si>
  <si>
    <t>006222889  0201</t>
  </si>
  <si>
    <t>Gto Estatal</t>
  </si>
  <si>
    <t>006337448  0201</t>
  </si>
  <si>
    <t xml:space="preserve">FAFEF 2011   </t>
  </si>
  <si>
    <t>006406656  0201</t>
  </si>
  <si>
    <t>Ingresos Propios TSU</t>
  </si>
  <si>
    <t>006553242  0201</t>
  </si>
  <si>
    <t>FAM 2011</t>
  </si>
  <si>
    <t>006932123  0201</t>
  </si>
  <si>
    <t>Go Federal</t>
  </si>
  <si>
    <t>006936272  0201</t>
  </si>
  <si>
    <t>Economías Estatales</t>
  </si>
  <si>
    <t>007914914  0201</t>
  </si>
  <si>
    <t>Convenio para Atención Oferta Educativa</t>
  </si>
  <si>
    <t>008159774  0201</t>
  </si>
  <si>
    <t>PIE 2013</t>
  </si>
  <si>
    <t>008887457  0201</t>
  </si>
  <si>
    <t>PIE Anteriores</t>
  </si>
  <si>
    <t>008887234  0201</t>
  </si>
  <si>
    <t xml:space="preserve">FAM 2013  </t>
  </si>
  <si>
    <t>009717323  0201</t>
  </si>
  <si>
    <t>Estacionamiento y Vialidades</t>
  </si>
  <si>
    <t>009859950  0101</t>
  </si>
  <si>
    <t>FAC 2013</t>
  </si>
  <si>
    <t>009399676  0201</t>
  </si>
  <si>
    <t>FADOES 10</t>
  </si>
  <si>
    <t>010204865 0101</t>
  </si>
  <si>
    <t>Economías Federales 13</t>
  </si>
  <si>
    <t>011016011  0101</t>
  </si>
  <si>
    <t>FAOENS 2010</t>
  </si>
  <si>
    <t>011356037 0101</t>
  </si>
  <si>
    <t>PROEXOEES 14</t>
  </si>
  <si>
    <t>011224185 0101</t>
  </si>
  <si>
    <t>FIDEICOMISO 16328-02-210</t>
  </si>
  <si>
    <t>012250114 0201</t>
  </si>
  <si>
    <t>CICA 2014</t>
  </si>
  <si>
    <t>011776036 0101</t>
  </si>
  <si>
    <t>Biblioteca (Libros)</t>
  </si>
  <si>
    <t>Santander</t>
  </si>
  <si>
    <t>65-50082419-2</t>
  </si>
  <si>
    <t>Equipamiento 2001</t>
  </si>
  <si>
    <t>65-50082426-6</t>
  </si>
  <si>
    <t>Biblioteca 2001</t>
  </si>
  <si>
    <t>65-50082425-2</t>
  </si>
  <si>
    <t>Almacén/Econ. Federales</t>
  </si>
  <si>
    <t>65-50133258-4</t>
  </si>
  <si>
    <t>Gasto Corriente y Agenda Estratégica</t>
  </si>
  <si>
    <t>65-50170030-5</t>
  </si>
  <si>
    <t>FAM 2009</t>
  </si>
  <si>
    <t>65-50233369-6</t>
  </si>
  <si>
    <t>Fondo para Becas</t>
  </si>
  <si>
    <t>65-50233365-1</t>
  </si>
  <si>
    <t>FAM 2008</t>
  </si>
  <si>
    <t>65-50235923-1</t>
  </si>
  <si>
    <t>FAC 2009</t>
  </si>
  <si>
    <t>65-50248344-8</t>
  </si>
  <si>
    <t>Salamanca 2009-2010</t>
  </si>
  <si>
    <t>65-50255248-5</t>
  </si>
  <si>
    <t>Proyecto Nopal-Verdura</t>
  </si>
  <si>
    <t>65-50258419-5</t>
  </si>
  <si>
    <t>FAC 2011</t>
  </si>
  <si>
    <t>65-50307889-4</t>
  </si>
  <si>
    <t>PIFI UTSAL 11</t>
  </si>
  <si>
    <t>65-50307884-6</t>
  </si>
  <si>
    <t>SAR</t>
  </si>
  <si>
    <t>65-50350129-0</t>
  </si>
  <si>
    <t>3210 RESULTADO DEL EJERCICIO</t>
  </si>
  <si>
    <t xml:space="preserve">     C.P. Marisol Zavala Torres</t>
  </si>
  <si>
    <t xml:space="preserve">    C.P. Marisol Zavala Torres</t>
  </si>
  <si>
    <t xml:space="preserve">   C.P. Marisol Zavala Torres</t>
  </si>
  <si>
    <t>C.P. Marisol Zavala Torres</t>
  </si>
  <si>
    <t>Transferencias, asignaciones, subsidios</t>
  </si>
  <si>
    <t>Otros recursos</t>
  </si>
  <si>
    <t>Aprovechamientos de tipo corriente</t>
  </si>
  <si>
    <t>Productos de tipo corriente</t>
  </si>
  <si>
    <t>Aprovechamientos no comprendidos</t>
  </si>
  <si>
    <t>Ingresos por ventas de bienes y servicios</t>
  </si>
  <si>
    <t>Ingresos por ventas de bienes y serv. Org. Des.</t>
  </si>
  <si>
    <t>Trans. Asignaciones, Subsidios</t>
  </si>
  <si>
    <t>Trans. Internas y asignaciones a sector público</t>
  </si>
  <si>
    <t>Recursos Federales</t>
  </si>
  <si>
    <t>Participaciones y aportaciones</t>
  </si>
  <si>
    <t>Recursos Estatales</t>
  </si>
  <si>
    <t>Otros Recursos</t>
  </si>
  <si>
    <t>Aprovechamientos tipo corriente</t>
  </si>
  <si>
    <t>Falta de clasificar</t>
  </si>
  <si>
    <t>Directora de Administración y Finanzas</t>
  </si>
  <si>
    <t>_________________________________</t>
  </si>
  <si>
    <t>C.P. Norma Guadalupe Guevara Elizarraraz</t>
  </si>
  <si>
    <t>Jefe del Departamento de Programación y Presupuesto</t>
  </si>
  <si>
    <t>Gastos</t>
  </si>
  <si>
    <t>Financiamiento</t>
  </si>
  <si>
    <t>Fuentes Financieras</t>
  </si>
  <si>
    <t>Autolizó</t>
  </si>
  <si>
    <t>Remuneraciones al Personal de Carácter Permanente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</si>
  <si>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</si>
  <si>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</si>
  <si>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</si>
  <si>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</si>
  <si>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de Administración, Emisión de Documento</t>
  </si>
  <si>
    <t>Alimentos y Utensilios</t>
  </si>
  <si>
    <t>Materias Primas y Materiales de Producción</t>
  </si>
  <si>
    <t>Materiales y Artículos de Construcción y Reparación</t>
  </si>
  <si>
    <t>Productos Químicos, Farmaceuticos y de Laboratorio</t>
  </si>
  <si>
    <t>Vestuario, Blancos y Prendas de Protección</t>
  </si>
  <si>
    <t>Herramientas, Refacciones y accesorios menores</t>
  </si>
  <si>
    <t>Servicio de Arrendamiento</t>
  </si>
  <si>
    <t>Servicios de instalación, reparación y mantenimiento</t>
  </si>
  <si>
    <t>Servicio de traslado y viaticos</t>
  </si>
  <si>
    <t>Maquinaria, otros equipos y herramienta</t>
  </si>
  <si>
    <t>Obra Pública en Bienes de Dominio Público</t>
  </si>
  <si>
    <t>Obra Pública en Bienes propios</t>
  </si>
  <si>
    <t>Invesiones Financieras y Otras Provisiones</t>
  </si>
  <si>
    <t>Provisiones para contingencias y otras erogaciones</t>
  </si>
  <si>
    <t>Ente Público: UNIVERSIDAD TECNOLÓGICADEL SUROESTE DE GUANAJUATO</t>
  </si>
  <si>
    <t>Fondo de Contingencia</t>
  </si>
  <si>
    <t>Cafetería 1a. Etapa</t>
  </si>
  <si>
    <t>P0605</t>
  </si>
  <si>
    <t>Torres de vigilancia</t>
  </si>
  <si>
    <t>Q1364</t>
  </si>
  <si>
    <t>Integracion de obra exterior para edificio de docencia 2 niveles en la  UTS</t>
  </si>
  <si>
    <t>FADOES 2010</t>
  </si>
  <si>
    <t>Q0467</t>
  </si>
  <si>
    <t>Encargada de Rectoría</t>
  </si>
  <si>
    <t>M. en A. Olimpia Liliana Rivas García</t>
  </si>
  <si>
    <t>Integración de obra exterior y andadores principales para el centro de información y consulta  CIC EN UTS</t>
  </si>
  <si>
    <t>Remodelación Cámara Gesell</t>
  </si>
  <si>
    <t>Ingresos propios 2016 (Productos)</t>
  </si>
  <si>
    <t>2a. Etapa de Construcción Fachada Acceso</t>
  </si>
  <si>
    <t>AYUDA A</t>
  </si>
  <si>
    <t>SUBSIDIO</t>
  </si>
  <si>
    <t>SECTOR
(económico o social)</t>
  </si>
  <si>
    <t>BENEFICIARIO</t>
  </si>
  <si>
    <t>CURP</t>
  </si>
  <si>
    <t>RFC</t>
  </si>
  <si>
    <t>MONTO
PAGADO</t>
  </si>
  <si>
    <t>X</t>
  </si>
  <si>
    <t>Social</t>
  </si>
  <si>
    <t>EJERCICIO</t>
  </si>
  <si>
    <t>PROGRAMA O FONDO</t>
  </si>
  <si>
    <t>DESTINO DE LOS RECURSOS</t>
  </si>
  <si>
    <t>DEVENGADO</t>
  </si>
  <si>
    <t>PAGADO</t>
  </si>
  <si>
    <t>REINTEGRO</t>
  </si>
  <si>
    <t>2012</t>
  </si>
  <si>
    <t>BECAS Y OTRAS AYUDAS PARA PROGRAMAS DE CAPACITACION</t>
  </si>
  <si>
    <t>Pagos referenciados</t>
  </si>
  <si>
    <t>PROFOCIE 2015-2016</t>
  </si>
  <si>
    <t>17270224 0101</t>
  </si>
  <si>
    <t>Inclusión y Equidad</t>
  </si>
  <si>
    <t>Finovatec</t>
  </si>
  <si>
    <t>014726574 0101</t>
  </si>
  <si>
    <t>Gasto corriente federal</t>
  </si>
  <si>
    <t>6550577764-9</t>
  </si>
  <si>
    <t>Profocie 2016-2017</t>
  </si>
  <si>
    <t>Mtro. Alehjandro Sánchez García</t>
  </si>
  <si>
    <t>Mtro. Alejandro Sanchez  García</t>
  </si>
  <si>
    <t>Mtro. Alejandro Sánchez García</t>
  </si>
  <si>
    <t>Mtro. Alejandro Sánchez  García</t>
  </si>
  <si>
    <t>___________________________________-</t>
  </si>
  <si>
    <t>_______________________________________</t>
  </si>
  <si>
    <t>_____________________________</t>
  </si>
  <si>
    <t>Del 01 de Enero al 31 de Marzo del 2017 y 2016</t>
  </si>
  <si>
    <t>Al 31 de Marzo del 2017 y  2016</t>
  </si>
  <si>
    <t>Al 31 de Marzo del 2017</t>
  </si>
  <si>
    <t>Correspondiente del 1 de enero al 31 de Marzo de 2017</t>
  </si>
  <si>
    <t>UNIVERSIDAD TECNOLOGICA DEL SUROESTE DE GUANAJUATO
MONTOS PAGADOS POR AYUDAS Y SUBSIDIOS
AL 31 DE MARZO DEL 2017</t>
  </si>
  <si>
    <t>UNIVERSIDAD TECNOLOGICA DEL SUROESTE DE GUANAJUATO
EJERCICIO Y DESTINO DE GASTO FEDERALIZADO Y REINTEGROS
DEL 1 DE ENERO AL AL 31 DE MARZO DEL 2017</t>
  </si>
  <si>
    <t>Relación de Bienes Inmuebles que Componen el Patrimonio</t>
  </si>
  <si>
    <t>Cuenta Pública 2017</t>
  </si>
  <si>
    <t>Poder Ejecutivo / Sector Paraestatal</t>
  </si>
  <si>
    <t>Código</t>
  </si>
  <si>
    <t>Descripción del Bien Inmueble</t>
  </si>
  <si>
    <t>Valor en libros</t>
  </si>
  <si>
    <t>P1600001</t>
  </si>
  <si>
    <t>INTEGRACIÓN OBRA EXTERIOR ED. DOCENCIA 2 NIV. USAL</t>
  </si>
  <si>
    <t>P1600002</t>
  </si>
  <si>
    <t>CANCHA DE FUTBOL URUGUAYO</t>
  </si>
  <si>
    <t>P1500003</t>
  </si>
  <si>
    <t>FACHADA DE ACCESO PEATONAL Y VEHICULAR, CASETA DE</t>
  </si>
  <si>
    <t>P1600003</t>
  </si>
  <si>
    <t>INTEGRACIÓN OBRA EXTERIOR Y ANDADORES PRINCIPALES</t>
  </si>
  <si>
    <t>P1500002</t>
  </si>
  <si>
    <t>CAFETERIA 1RA ETAPA</t>
  </si>
  <si>
    <t>P1500001</t>
  </si>
  <si>
    <t>CONSTRUCCION 2 TORRES DE VIGILANCIA</t>
  </si>
  <si>
    <t>P1200001</t>
  </si>
  <si>
    <t>EDIFICIO DE ALMACEN 2DA. ETAPA EC FED</t>
  </si>
  <si>
    <t>P1300001</t>
  </si>
  <si>
    <t>CONSTRUCCION Y REHABILITACIÓN DE ESTACIONAMIENTO</t>
  </si>
  <si>
    <t>P1400002</t>
  </si>
  <si>
    <t>TECHO TIPO VELARIA EN FORO SOL UTSOE REMI.P.</t>
  </si>
  <si>
    <t>P1400001</t>
  </si>
  <si>
    <t>EDIFICIO DE DOCENCIA DE 1 NIVEL  FAM 2013</t>
  </si>
  <si>
    <t>60000002</t>
  </si>
  <si>
    <t>EDIFICIO DE ALMACEN</t>
  </si>
  <si>
    <t>60000001</t>
  </si>
  <si>
    <t>EDIFICIO DE RECTORIA</t>
  </si>
  <si>
    <t>60000000</t>
  </si>
  <si>
    <t>VIALIDADES DE ACCESO Y ESTACIONAMIENTO SUR</t>
  </si>
  <si>
    <t>Relación de Bienes Muebles que Componen el Patrimonio</t>
  </si>
  <si>
    <t>Descripción del Bien Mueble</t>
  </si>
  <si>
    <t>40100448</t>
  </si>
  <si>
    <t>OSCILOSCOPIO</t>
  </si>
  <si>
    <t>40100449</t>
  </si>
  <si>
    <t>40100450</t>
  </si>
  <si>
    <t>GENERADOR DE FUNCIONES</t>
  </si>
  <si>
    <t>40100451</t>
  </si>
  <si>
    <t>40100452</t>
  </si>
  <si>
    <t>LABORATORIO DE ELECTRICIDAD</t>
  </si>
  <si>
    <t>10101460</t>
  </si>
  <si>
    <t>MESA PARA PC</t>
  </si>
  <si>
    <t>10101461</t>
  </si>
  <si>
    <t>10101462</t>
  </si>
  <si>
    <t>10101463</t>
  </si>
  <si>
    <t>10101464</t>
  </si>
  <si>
    <t>10101465</t>
  </si>
  <si>
    <t>10101466</t>
  </si>
  <si>
    <t>10101467</t>
  </si>
  <si>
    <t>10101468</t>
  </si>
  <si>
    <t>10101469</t>
  </si>
  <si>
    <t>10101470</t>
  </si>
  <si>
    <t>10101706</t>
  </si>
  <si>
    <t>VITRINA DE PISO</t>
  </si>
  <si>
    <t>10101707</t>
  </si>
  <si>
    <t>10101471</t>
  </si>
  <si>
    <t>MESA BINARIA</t>
  </si>
  <si>
    <t>10101472</t>
  </si>
  <si>
    <t>10101473</t>
  </si>
  <si>
    <t>10101474</t>
  </si>
  <si>
    <t>10101475</t>
  </si>
  <si>
    <t>10101476</t>
  </si>
  <si>
    <t>10101477</t>
  </si>
  <si>
    <t>10101478</t>
  </si>
  <si>
    <t>10101479</t>
  </si>
  <si>
    <t>10101480</t>
  </si>
  <si>
    <t>10101481</t>
  </si>
  <si>
    <t>10101482</t>
  </si>
  <si>
    <t>10101483</t>
  </si>
  <si>
    <t>10101484</t>
  </si>
  <si>
    <t>10101576</t>
  </si>
  <si>
    <t>ESTANTE   (TIPO ESQUELETO)</t>
  </si>
  <si>
    <t>10101577</t>
  </si>
  <si>
    <t>10101578</t>
  </si>
  <si>
    <t>10101579</t>
  </si>
  <si>
    <t>10101370</t>
  </si>
  <si>
    <t>ESCRITORIO RECTO CON 2 PEDESTALES MEDIANOS</t>
  </si>
  <si>
    <t>10101371</t>
  </si>
  <si>
    <t>10101372</t>
  </si>
  <si>
    <t>10101373</t>
  </si>
  <si>
    <t>10101580</t>
  </si>
  <si>
    <t>10101581</t>
  </si>
  <si>
    <t>10101582</t>
  </si>
  <si>
    <t>10101583</t>
  </si>
  <si>
    <t>10101584</t>
  </si>
  <si>
    <t>10101585</t>
  </si>
  <si>
    <t>10101586</t>
  </si>
  <si>
    <t>MESA</t>
  </si>
  <si>
    <t>10101587</t>
  </si>
  <si>
    <t>10101588</t>
  </si>
  <si>
    <t>BUTACA AUDIOVISUAL</t>
  </si>
  <si>
    <t>10101589</t>
  </si>
  <si>
    <t>10101590</t>
  </si>
  <si>
    <t>10101591</t>
  </si>
  <si>
    <t>10101592</t>
  </si>
  <si>
    <t>10101593</t>
  </si>
  <si>
    <t>10101594</t>
  </si>
  <si>
    <t>10101595</t>
  </si>
  <si>
    <t>10101596</t>
  </si>
  <si>
    <t>10101597</t>
  </si>
  <si>
    <t>10101598</t>
  </si>
  <si>
    <t>10101599</t>
  </si>
  <si>
    <t>10101600</t>
  </si>
  <si>
    <t>10101601</t>
  </si>
  <si>
    <t>10101602</t>
  </si>
  <si>
    <t>10101603</t>
  </si>
  <si>
    <t>10101604</t>
  </si>
  <si>
    <t>10101605</t>
  </si>
  <si>
    <t>10101606</t>
  </si>
  <si>
    <t>10101607</t>
  </si>
  <si>
    <t>10101608</t>
  </si>
  <si>
    <t>10101374</t>
  </si>
  <si>
    <t>ESCRITORIO RECTO 1 PEDESTAL DERECHO</t>
  </si>
  <si>
    <t>10101375</t>
  </si>
  <si>
    <t>10101376</t>
  </si>
  <si>
    <t>10101377</t>
  </si>
  <si>
    <t>10101378</t>
  </si>
  <si>
    <t>10101379</t>
  </si>
  <si>
    <t>10101380</t>
  </si>
  <si>
    <t>10101381</t>
  </si>
  <si>
    <t>10101382</t>
  </si>
  <si>
    <t>10101383</t>
  </si>
  <si>
    <t>10101384</t>
  </si>
  <si>
    <t>10101385</t>
  </si>
  <si>
    <t>10101386</t>
  </si>
  <si>
    <t>10101387</t>
  </si>
  <si>
    <t>10101388</t>
  </si>
  <si>
    <t>10101609</t>
  </si>
  <si>
    <t>10101610</t>
  </si>
  <si>
    <t>10101611</t>
  </si>
  <si>
    <t>10101612</t>
  </si>
  <si>
    <t>10101613</t>
  </si>
  <si>
    <t>10101614</t>
  </si>
  <si>
    <t>10101615</t>
  </si>
  <si>
    <t>10101616</t>
  </si>
  <si>
    <t>10101617</t>
  </si>
  <si>
    <t>10101618</t>
  </si>
  <si>
    <t>10101619</t>
  </si>
  <si>
    <t>10101620</t>
  </si>
  <si>
    <t>10101621</t>
  </si>
  <si>
    <t>10101622</t>
  </si>
  <si>
    <t>10101623</t>
  </si>
  <si>
    <t>10101624</t>
  </si>
  <si>
    <t>10101625</t>
  </si>
  <si>
    <t>10101626</t>
  </si>
  <si>
    <t>10101627</t>
  </si>
  <si>
    <t>10101628</t>
  </si>
  <si>
    <t>10101629</t>
  </si>
  <si>
    <t>10101630</t>
  </si>
  <si>
    <t>10101631</t>
  </si>
  <si>
    <t>10101632</t>
  </si>
  <si>
    <t>10101633</t>
  </si>
  <si>
    <t>10101634</t>
  </si>
  <si>
    <t>10101635</t>
  </si>
  <si>
    <t>10101636</t>
  </si>
  <si>
    <t>10101637</t>
  </si>
  <si>
    <t>10101638</t>
  </si>
  <si>
    <t>10101639</t>
  </si>
  <si>
    <t>10101389</t>
  </si>
  <si>
    <t>10101390</t>
  </si>
  <si>
    <t>10101391</t>
  </si>
  <si>
    <t>10101392</t>
  </si>
  <si>
    <t>10101393</t>
  </si>
  <si>
    <t>10101394</t>
  </si>
  <si>
    <t>10101395</t>
  </si>
  <si>
    <t>10101396</t>
  </si>
  <si>
    <t>10101397</t>
  </si>
  <si>
    <t>10101398</t>
  </si>
  <si>
    <t>10101399</t>
  </si>
  <si>
    <t>10101400</t>
  </si>
  <si>
    <t>10101401</t>
  </si>
  <si>
    <t>10101402</t>
  </si>
  <si>
    <t>10101403</t>
  </si>
  <si>
    <t>10101404</t>
  </si>
  <si>
    <t>10101405</t>
  </si>
  <si>
    <t>10101406</t>
  </si>
  <si>
    <t>10101407</t>
  </si>
  <si>
    <t>10101408</t>
  </si>
  <si>
    <t>10101409</t>
  </si>
  <si>
    <t>10101410</t>
  </si>
  <si>
    <t>10101411</t>
  </si>
  <si>
    <t>10101412</t>
  </si>
  <si>
    <t>10101413</t>
  </si>
  <si>
    <t>10101414</t>
  </si>
  <si>
    <t>10101415</t>
  </si>
  <si>
    <t>10101416</t>
  </si>
  <si>
    <t>10101417</t>
  </si>
  <si>
    <t>10101418</t>
  </si>
  <si>
    <t>10101419</t>
  </si>
  <si>
    <t>10101640</t>
  </si>
  <si>
    <t>10101641</t>
  </si>
  <si>
    <t>10101642</t>
  </si>
  <si>
    <t>10101643</t>
  </si>
  <si>
    <t>10101644</t>
  </si>
  <si>
    <t>10101645</t>
  </si>
  <si>
    <t>10101646</t>
  </si>
  <si>
    <t>10101647</t>
  </si>
  <si>
    <t>10101648</t>
  </si>
  <si>
    <t>10101649</t>
  </si>
  <si>
    <t>10101650</t>
  </si>
  <si>
    <t>10101651</t>
  </si>
  <si>
    <t>10101652</t>
  </si>
  <si>
    <t>10101653</t>
  </si>
  <si>
    <t>10101654</t>
  </si>
  <si>
    <t>10101655</t>
  </si>
  <si>
    <t>10101656</t>
  </si>
  <si>
    <t>10101657</t>
  </si>
  <si>
    <t>10101658</t>
  </si>
  <si>
    <t>10101659</t>
  </si>
  <si>
    <t>10101660</t>
  </si>
  <si>
    <t>10101661</t>
  </si>
  <si>
    <t>10101662</t>
  </si>
  <si>
    <t>10101663</t>
  </si>
  <si>
    <t>10101664</t>
  </si>
  <si>
    <t>10101665</t>
  </si>
  <si>
    <t>10101666</t>
  </si>
  <si>
    <t>10101667</t>
  </si>
  <si>
    <t>10101668</t>
  </si>
  <si>
    <t>10101669</t>
  </si>
  <si>
    <t>10101693</t>
  </si>
  <si>
    <t>ESTANTE</t>
  </si>
  <si>
    <t>10101420</t>
  </si>
  <si>
    <t>10101421</t>
  </si>
  <si>
    <t>10101422</t>
  </si>
  <si>
    <t>10101423</t>
  </si>
  <si>
    <t>10101424</t>
  </si>
  <si>
    <t>10101425</t>
  </si>
  <si>
    <t>10101426</t>
  </si>
  <si>
    <t>MESA CIRCULAR PARA JUNTAS</t>
  </si>
  <si>
    <t>10101427</t>
  </si>
  <si>
    <t>10101428</t>
  </si>
  <si>
    <t>10101429</t>
  </si>
  <si>
    <t>10101430</t>
  </si>
  <si>
    <t>30100664</t>
  </si>
  <si>
    <t>SILLA ACOJINADA</t>
  </si>
  <si>
    <t>30100665</t>
  </si>
  <si>
    <t>30100666</t>
  </si>
  <si>
    <t>30100667</t>
  </si>
  <si>
    <t>30100668</t>
  </si>
  <si>
    <t>30100669</t>
  </si>
  <si>
    <t>30100670</t>
  </si>
  <si>
    <t>30100671</t>
  </si>
  <si>
    <t>30100672</t>
  </si>
  <si>
    <t>30100673</t>
  </si>
  <si>
    <t>30100674</t>
  </si>
  <si>
    <t>30100675</t>
  </si>
  <si>
    <t>30100676</t>
  </si>
  <si>
    <t>30100677</t>
  </si>
  <si>
    <t>10101694</t>
  </si>
  <si>
    <t>10101695</t>
  </si>
  <si>
    <t>10101696</t>
  </si>
  <si>
    <t>10101697</t>
  </si>
  <si>
    <t>10101698</t>
  </si>
  <si>
    <t>10101699</t>
  </si>
  <si>
    <t>10101700</t>
  </si>
  <si>
    <t>10101701</t>
  </si>
  <si>
    <t>10101702</t>
  </si>
  <si>
    <t>10101703</t>
  </si>
  <si>
    <t>10101704</t>
  </si>
  <si>
    <t>10101705</t>
  </si>
  <si>
    <t>30100678</t>
  </si>
  <si>
    <t>30100679</t>
  </si>
  <si>
    <t>30100680</t>
  </si>
  <si>
    <t>MESA DE TRABAJO PARA COMPUTADORA</t>
  </si>
  <si>
    <t>30100681</t>
  </si>
  <si>
    <t>30100682</t>
  </si>
  <si>
    <t>30100683</t>
  </si>
  <si>
    <t>30100694</t>
  </si>
  <si>
    <t>SILLA OPERATIVA</t>
  </si>
  <si>
    <t>30100695</t>
  </si>
  <si>
    <t>30100696</t>
  </si>
  <si>
    <t>30100697</t>
  </si>
  <si>
    <t>30100698</t>
  </si>
  <si>
    <t>30100699</t>
  </si>
  <si>
    <t>30100700</t>
  </si>
  <si>
    <t>30100701</t>
  </si>
  <si>
    <t>30100702</t>
  </si>
  <si>
    <t>30100703</t>
  </si>
  <si>
    <t>30100704</t>
  </si>
  <si>
    <t>10101670</t>
  </si>
  <si>
    <t>MESA CIRCULAR (USO MULTIPLE)</t>
  </si>
  <si>
    <t>10101671</t>
  </si>
  <si>
    <t>10101672</t>
  </si>
  <si>
    <t>10101673</t>
  </si>
  <si>
    <t>10101674</t>
  </si>
  <si>
    <t>10101675</t>
  </si>
  <si>
    <t>10101676</t>
  </si>
  <si>
    <t>10101677</t>
  </si>
  <si>
    <t>10101678</t>
  </si>
  <si>
    <t>10101679</t>
  </si>
  <si>
    <t>10101680</t>
  </si>
  <si>
    <t>10101681</t>
  </si>
  <si>
    <t>10101682</t>
  </si>
  <si>
    <t>10101683</t>
  </si>
  <si>
    <t>10101684</t>
  </si>
  <si>
    <t>10101685</t>
  </si>
  <si>
    <t>10101686</t>
  </si>
  <si>
    <t>10101687</t>
  </si>
  <si>
    <t>10101688</t>
  </si>
  <si>
    <t>10101689</t>
  </si>
  <si>
    <t>10101690</t>
  </si>
  <si>
    <t>10101691</t>
  </si>
  <si>
    <t>10101692</t>
  </si>
  <si>
    <t>30100685</t>
  </si>
  <si>
    <t>ESCRITORIO PARA IMPRESORA</t>
  </si>
  <si>
    <t>30100686</t>
  </si>
  <si>
    <t>30100687</t>
  </si>
  <si>
    <t>30100688</t>
  </si>
  <si>
    <t>30100689</t>
  </si>
  <si>
    <t>30100690</t>
  </si>
  <si>
    <t>30100691</t>
  </si>
  <si>
    <t>30100692</t>
  </si>
  <si>
    <t>30100693</t>
  </si>
  <si>
    <t>10101566</t>
  </si>
  <si>
    <t>10101567</t>
  </si>
  <si>
    <t>10101568</t>
  </si>
  <si>
    <t>10101569</t>
  </si>
  <si>
    <t>10101570</t>
  </si>
  <si>
    <t>10101571</t>
  </si>
  <si>
    <t>10101572</t>
  </si>
  <si>
    <t>10101573</t>
  </si>
  <si>
    <t>10101574</t>
  </si>
  <si>
    <t>ARCHIVERO LATERAL 2 GAVETAS</t>
  </si>
  <si>
    <t>10101575</t>
  </si>
  <si>
    <t>10101431</t>
  </si>
  <si>
    <t>ARCHIVERO METALICO DE 4 GAVETAS</t>
  </si>
  <si>
    <t>10101432</t>
  </si>
  <si>
    <t>10101433</t>
  </si>
  <si>
    <t>10101434</t>
  </si>
  <si>
    <t>10101435</t>
  </si>
  <si>
    <t>10101436</t>
  </si>
  <si>
    <t>10101437</t>
  </si>
  <si>
    <t>10101438</t>
  </si>
  <si>
    <t>10101439</t>
  </si>
  <si>
    <t>10101440</t>
  </si>
  <si>
    <t>10101441</t>
  </si>
  <si>
    <t>10101442</t>
  </si>
  <si>
    <t>10101443</t>
  </si>
  <si>
    <t>10101444</t>
  </si>
  <si>
    <t>10101445</t>
  </si>
  <si>
    <t>10101446</t>
  </si>
  <si>
    <t>10101447</t>
  </si>
  <si>
    <t>10101448</t>
  </si>
  <si>
    <t>10101449</t>
  </si>
  <si>
    <t>10101450</t>
  </si>
  <si>
    <t>10101451</t>
  </si>
  <si>
    <t>10101452</t>
  </si>
  <si>
    <t>30100684</t>
  </si>
  <si>
    <t>10101455</t>
  </si>
  <si>
    <t>10101363</t>
  </si>
  <si>
    <t>GABINETE METALICO</t>
  </si>
  <si>
    <t>10101364</t>
  </si>
  <si>
    <t>10101365</t>
  </si>
  <si>
    <t>10101366</t>
  </si>
  <si>
    <t>10101367</t>
  </si>
  <si>
    <t>10101368</t>
  </si>
  <si>
    <t>10101369</t>
  </si>
  <si>
    <t>10101456</t>
  </si>
  <si>
    <t>ESCRITORIO RECTO CON 1 PEDESTAL DERECHO</t>
  </si>
  <si>
    <t>10101457</t>
  </si>
  <si>
    <t>10101458</t>
  </si>
  <si>
    <t>10101459</t>
  </si>
  <si>
    <t>10103062</t>
  </si>
  <si>
    <t>COMPUTADORA ESCRITORIO 2 PRO</t>
  </si>
  <si>
    <t>10103063</t>
  </si>
  <si>
    <t>10103064</t>
  </si>
  <si>
    <t>10103065</t>
  </si>
  <si>
    <t>HARDWARE DE SEGURIDAD FIREWALL</t>
  </si>
  <si>
    <t>20100020</t>
  </si>
  <si>
    <t>SICAV/ID: 1915805   CTL 19235</t>
  </si>
  <si>
    <t>40100273</t>
  </si>
  <si>
    <t>NO BREAK</t>
  </si>
  <si>
    <t>40100274</t>
  </si>
  <si>
    <t>40100275</t>
  </si>
  <si>
    <t>40100276</t>
  </si>
  <si>
    <t>40100277</t>
  </si>
  <si>
    <t>40100278</t>
  </si>
  <si>
    <t>40100279</t>
  </si>
  <si>
    <t>40100280</t>
  </si>
  <si>
    <t>40100281</t>
  </si>
  <si>
    <t>40100282</t>
  </si>
  <si>
    <t>40100283</t>
  </si>
  <si>
    <t>40100284</t>
  </si>
  <si>
    <t>40100285</t>
  </si>
  <si>
    <t>40100286</t>
  </si>
  <si>
    <t>40100287</t>
  </si>
  <si>
    <t>40100288</t>
  </si>
  <si>
    <t>40100289</t>
  </si>
  <si>
    <t>40100290</t>
  </si>
  <si>
    <t>40100291</t>
  </si>
  <si>
    <t>40100292</t>
  </si>
  <si>
    <t>30100519</t>
  </si>
  <si>
    <t>CAMARA FOTOGRAFICA DIGITAL</t>
  </si>
  <si>
    <t>30100520</t>
  </si>
  <si>
    <t>30100521</t>
  </si>
  <si>
    <t>30100518</t>
  </si>
  <si>
    <t>SOPORTE PORTAFONDOS + FONDOS INFINITO</t>
  </si>
  <si>
    <t>40100518</t>
  </si>
  <si>
    <t>PLOTTER CORTADORA DE SOBREMESA</t>
  </si>
  <si>
    <t>30100717</t>
  </si>
  <si>
    <t>CAMARA TERMOGRAFICA</t>
  </si>
  <si>
    <t>10101096</t>
  </si>
  <si>
    <t>COMPUTADORA DE ESCRITORIO</t>
  </si>
  <si>
    <t>10101097</t>
  </si>
  <si>
    <t>30100545</t>
  </si>
  <si>
    <t>SILLA FIJA</t>
  </si>
  <si>
    <t>30100546</t>
  </si>
  <si>
    <t>30100547</t>
  </si>
  <si>
    <t>30100548</t>
  </si>
  <si>
    <t>30100549</t>
  </si>
  <si>
    <t>30100550</t>
  </si>
  <si>
    <t>30100551</t>
  </si>
  <si>
    <t>30100552</t>
  </si>
  <si>
    <t>30100553</t>
  </si>
  <si>
    <t>30100554</t>
  </si>
  <si>
    <t>30100555</t>
  </si>
  <si>
    <t>30100556</t>
  </si>
  <si>
    <t>30100557</t>
  </si>
  <si>
    <t>30100558</t>
  </si>
  <si>
    <t>30100559</t>
  </si>
  <si>
    <t>30100560</t>
  </si>
  <si>
    <t>30100561</t>
  </si>
  <si>
    <t>30100562</t>
  </si>
  <si>
    <t>30100563</t>
  </si>
  <si>
    <t>30100564</t>
  </si>
  <si>
    <t>30100565</t>
  </si>
  <si>
    <t>30100566</t>
  </si>
  <si>
    <t>30100567</t>
  </si>
  <si>
    <t>30100568</t>
  </si>
  <si>
    <t>30100569</t>
  </si>
  <si>
    <t>30100570</t>
  </si>
  <si>
    <t>MESA PARA MAESTRO</t>
  </si>
  <si>
    <t>30100571</t>
  </si>
  <si>
    <t>30100716</t>
  </si>
  <si>
    <t>PISTOLA DE ULTRASONIDO</t>
  </si>
  <si>
    <t>10100954</t>
  </si>
  <si>
    <t>SOFA TRES PLAZAS</t>
  </si>
  <si>
    <t>10100955</t>
  </si>
  <si>
    <t>SOFA DOS PLAZAS</t>
  </si>
  <si>
    <t>10100956</t>
  </si>
  <si>
    <t>ESCRITORIO</t>
  </si>
  <si>
    <t>10100957</t>
  </si>
  <si>
    <t>10100958</t>
  </si>
  <si>
    <t>10100959</t>
  </si>
  <si>
    <t>10100960</t>
  </si>
  <si>
    <t>10100961</t>
  </si>
  <si>
    <t>10100962</t>
  </si>
  <si>
    <t>10100963</t>
  </si>
  <si>
    <t>SILLON TRES PLAZAS</t>
  </si>
  <si>
    <t>10101102</t>
  </si>
  <si>
    <t>IMPRESORA LASER</t>
  </si>
  <si>
    <t>10101103</t>
  </si>
  <si>
    <t>10101104</t>
  </si>
  <si>
    <t>10101105</t>
  </si>
  <si>
    <t>10101183</t>
  </si>
  <si>
    <t>MESA DE CENTRO RECTA</t>
  </si>
  <si>
    <t>10101184</t>
  </si>
  <si>
    <t>SILLA SECRETARIAL</t>
  </si>
  <si>
    <t>10101185</t>
  </si>
  <si>
    <t>10101186</t>
  </si>
  <si>
    <t>10101187</t>
  </si>
  <si>
    <t>10101188</t>
  </si>
  <si>
    <t>10101189</t>
  </si>
  <si>
    <t>10101190</t>
  </si>
  <si>
    <t>10101191</t>
  </si>
  <si>
    <t>10101192</t>
  </si>
  <si>
    <t>10101193</t>
  </si>
  <si>
    <t>10101194</t>
  </si>
  <si>
    <t>10101195</t>
  </si>
  <si>
    <t>10101196</t>
  </si>
  <si>
    <t>10101197</t>
  </si>
  <si>
    <t>10101198</t>
  </si>
  <si>
    <t>10101199</t>
  </si>
  <si>
    <t>10101200</t>
  </si>
  <si>
    <t>10101201</t>
  </si>
  <si>
    <t>10101202</t>
  </si>
  <si>
    <t>10101203</t>
  </si>
  <si>
    <t>10101204</t>
  </si>
  <si>
    <t>10101205</t>
  </si>
  <si>
    <t>10101206</t>
  </si>
  <si>
    <t>10101207</t>
  </si>
  <si>
    <t>10101208</t>
  </si>
  <si>
    <t>10101209</t>
  </si>
  <si>
    <t>10101210</t>
  </si>
  <si>
    <t>10101211</t>
  </si>
  <si>
    <t>10101212</t>
  </si>
  <si>
    <t>10101213</t>
  </si>
  <si>
    <t>10101214</t>
  </si>
  <si>
    <t>10101215</t>
  </si>
  <si>
    <t>10101216</t>
  </si>
  <si>
    <t>10101217</t>
  </si>
  <si>
    <t>10101218</t>
  </si>
  <si>
    <t>10101219</t>
  </si>
  <si>
    <t>10101220</t>
  </si>
  <si>
    <t>10101221</t>
  </si>
  <si>
    <t>10101222</t>
  </si>
  <si>
    <t>10101223</t>
  </si>
  <si>
    <t>10101224</t>
  </si>
  <si>
    <t>10101225</t>
  </si>
  <si>
    <t>10101226</t>
  </si>
  <si>
    <t>10101227</t>
  </si>
  <si>
    <t>10101228</t>
  </si>
  <si>
    <t>10101229</t>
  </si>
  <si>
    <t>10101230</t>
  </si>
  <si>
    <t>10101231</t>
  </si>
  <si>
    <t>10101232</t>
  </si>
  <si>
    <t>10101233</t>
  </si>
  <si>
    <t>10101234</t>
  </si>
  <si>
    <t>10101235</t>
  </si>
  <si>
    <t>10101236</t>
  </si>
  <si>
    <t>10101237</t>
  </si>
  <si>
    <t>10101238</t>
  </si>
  <si>
    <t>10101239</t>
  </si>
  <si>
    <t>10101240</t>
  </si>
  <si>
    <t>10101241</t>
  </si>
  <si>
    <t>10101242</t>
  </si>
  <si>
    <t>IMPRESORA LASER A COLOR</t>
  </si>
  <si>
    <t>10101086</t>
  </si>
  <si>
    <t>IMPRESORA DE INYECCION DE TINTA</t>
  </si>
  <si>
    <t>10101087</t>
  </si>
  <si>
    <t>ESCANER</t>
  </si>
  <si>
    <t>10101088</t>
  </si>
  <si>
    <t>COMPUTADORA DE ESCRITORIO MAC</t>
  </si>
  <si>
    <t>10101089</t>
  </si>
  <si>
    <t>10101090</t>
  </si>
  <si>
    <t>10101091</t>
  </si>
  <si>
    <t>10101098</t>
  </si>
  <si>
    <t>MULTIFUNCIONAL</t>
  </si>
  <si>
    <t>10101099</t>
  </si>
  <si>
    <t>10101100</t>
  </si>
  <si>
    <t>10101101</t>
  </si>
  <si>
    <t>30100577</t>
  </si>
  <si>
    <t>30100578</t>
  </si>
  <si>
    <t>30100579</t>
  </si>
  <si>
    <t>30100580</t>
  </si>
  <si>
    <t>30100581</t>
  </si>
  <si>
    <t>30100718</t>
  </si>
  <si>
    <t>TINA DE LAVADO Y REVELADO</t>
  </si>
  <si>
    <t>30100587</t>
  </si>
  <si>
    <t>SILLA APILABLE</t>
  </si>
  <si>
    <t>30100588</t>
  </si>
  <si>
    <t>30100589</t>
  </si>
  <si>
    <t>30100590</t>
  </si>
  <si>
    <t>30100591</t>
  </si>
  <si>
    <t>30100592</t>
  </si>
  <si>
    <t>30100593</t>
  </si>
  <si>
    <t>30100594</t>
  </si>
  <si>
    <t>30100595</t>
  </si>
  <si>
    <t>30100596</t>
  </si>
  <si>
    <t>30100597</t>
  </si>
  <si>
    <t>30100598</t>
  </si>
  <si>
    <t>30100599</t>
  </si>
  <si>
    <t>30100600</t>
  </si>
  <si>
    <t>30100601</t>
  </si>
  <si>
    <t>30100602</t>
  </si>
  <si>
    <t>30100603</t>
  </si>
  <si>
    <t>30100604</t>
  </si>
  <si>
    <t>30100605</t>
  </si>
  <si>
    <t>30100606</t>
  </si>
  <si>
    <t>30100607</t>
  </si>
  <si>
    <t>30100608</t>
  </si>
  <si>
    <t>30100609</t>
  </si>
  <si>
    <t>30100610</t>
  </si>
  <si>
    <t>30100611</t>
  </si>
  <si>
    <t>30100612</t>
  </si>
  <si>
    <t>30100613</t>
  </si>
  <si>
    <t>30100614</t>
  </si>
  <si>
    <t>30100615</t>
  </si>
  <si>
    <t>30100616</t>
  </si>
  <si>
    <t>30100617</t>
  </si>
  <si>
    <t>30100618</t>
  </si>
  <si>
    <t>30100619</t>
  </si>
  <si>
    <t>30100620</t>
  </si>
  <si>
    <t>30100621</t>
  </si>
  <si>
    <t>30100622</t>
  </si>
  <si>
    <t>30100623</t>
  </si>
  <si>
    <t>30100624</t>
  </si>
  <si>
    <t>30100625</t>
  </si>
  <si>
    <t>30100626</t>
  </si>
  <si>
    <t>30100627</t>
  </si>
  <si>
    <t>30100628</t>
  </si>
  <si>
    <t>30100629</t>
  </si>
  <si>
    <t>30100630</t>
  </si>
  <si>
    <t>30100631</t>
  </si>
  <si>
    <t>30100632</t>
  </si>
  <si>
    <t>30100633</t>
  </si>
  <si>
    <t>30100634</t>
  </si>
  <si>
    <t>30100635</t>
  </si>
  <si>
    <t>30100636</t>
  </si>
  <si>
    <t>30100637</t>
  </si>
  <si>
    <t>30100638</t>
  </si>
  <si>
    <t>30100639</t>
  </si>
  <si>
    <t>30100640</t>
  </si>
  <si>
    <t>30100641</t>
  </si>
  <si>
    <t>30100642</t>
  </si>
  <si>
    <t>30100643</t>
  </si>
  <si>
    <t>30100644</t>
  </si>
  <si>
    <t>30100645</t>
  </si>
  <si>
    <t>30100646</t>
  </si>
  <si>
    <t>30100647</t>
  </si>
  <si>
    <t>30100648</t>
  </si>
  <si>
    <t>30100649</t>
  </si>
  <si>
    <t>30100650</t>
  </si>
  <si>
    <t>30100651</t>
  </si>
  <si>
    <t>30100652</t>
  </si>
  <si>
    <t>30100653</t>
  </si>
  <si>
    <t>30100654</t>
  </si>
  <si>
    <t>30100655</t>
  </si>
  <si>
    <t>30100656</t>
  </si>
  <si>
    <t>30100657</t>
  </si>
  <si>
    <t>30100658</t>
  </si>
  <si>
    <t>30100659</t>
  </si>
  <si>
    <t>30100660</t>
  </si>
  <si>
    <t>30100661</t>
  </si>
  <si>
    <t>30100662</t>
  </si>
  <si>
    <t>30100663</t>
  </si>
  <si>
    <t>30100582</t>
  </si>
  <si>
    <t>30100583</t>
  </si>
  <si>
    <t>30100584</t>
  </si>
  <si>
    <t>30100585</t>
  </si>
  <si>
    <t>30100586</t>
  </si>
  <si>
    <t>10101829</t>
  </si>
  <si>
    <t>PIZARRON DE CRISTAL</t>
  </si>
  <si>
    <t>10101830</t>
  </si>
  <si>
    <t>10101831</t>
  </si>
  <si>
    <t>10101832</t>
  </si>
  <si>
    <t>10101833</t>
  </si>
  <si>
    <t>10101834</t>
  </si>
  <si>
    <t>10101835</t>
  </si>
  <si>
    <t>10101836</t>
  </si>
  <si>
    <t>10101837</t>
  </si>
  <si>
    <t>10101838</t>
  </si>
  <si>
    <t>10101839</t>
  </si>
  <si>
    <t>10101840</t>
  </si>
  <si>
    <t>10101841</t>
  </si>
  <si>
    <t>10101842</t>
  </si>
  <si>
    <t>10101843</t>
  </si>
  <si>
    <t>10101844</t>
  </si>
  <si>
    <t>10101845</t>
  </si>
  <si>
    <t>10101846</t>
  </si>
  <si>
    <t>10101847</t>
  </si>
  <si>
    <t>10101848</t>
  </si>
  <si>
    <t>10101849</t>
  </si>
  <si>
    <t>10101850</t>
  </si>
  <si>
    <t>10101851</t>
  </si>
  <si>
    <t>10101852</t>
  </si>
  <si>
    <t>10101853</t>
  </si>
  <si>
    <t>10101854</t>
  </si>
  <si>
    <t>10101855</t>
  </si>
  <si>
    <t>10102974</t>
  </si>
  <si>
    <t>BUTACA</t>
  </si>
  <si>
    <t>10102975</t>
  </si>
  <si>
    <t>10102976</t>
  </si>
  <si>
    <t>10102977</t>
  </si>
  <si>
    <t>10102978</t>
  </si>
  <si>
    <t>10102979</t>
  </si>
  <si>
    <t>10102980</t>
  </si>
  <si>
    <t>10102981</t>
  </si>
  <si>
    <t>10102982</t>
  </si>
  <si>
    <t>10102983</t>
  </si>
  <si>
    <t>10102984</t>
  </si>
  <si>
    <t>10102985</t>
  </si>
  <si>
    <t>10102986</t>
  </si>
  <si>
    <t>10102987</t>
  </si>
  <si>
    <t>10102988</t>
  </si>
  <si>
    <t>10102989</t>
  </si>
  <si>
    <t>10102990</t>
  </si>
  <si>
    <t>10102991</t>
  </si>
  <si>
    <t>10102992</t>
  </si>
  <si>
    <t>10102993</t>
  </si>
  <si>
    <t>10102994</t>
  </si>
  <si>
    <t>10102995</t>
  </si>
  <si>
    <t>10102996</t>
  </si>
  <si>
    <t>20100017</t>
  </si>
  <si>
    <t>SICAV/ID: 1915802   CTL 19232</t>
  </si>
  <si>
    <t>20100018</t>
  </si>
  <si>
    <t>SICAV/ID: 1915803     CTL19233</t>
  </si>
  <si>
    <t>20100019</t>
  </si>
  <si>
    <t>SICAV/ID: 1915804    CTL 19234</t>
  </si>
  <si>
    <t>10102997</t>
  </si>
  <si>
    <t>10102998</t>
  </si>
  <si>
    <t>10102999</t>
  </si>
  <si>
    <t>10103000</t>
  </si>
  <si>
    <t>10103001</t>
  </si>
  <si>
    <t>10103002</t>
  </si>
  <si>
    <t>10103003</t>
  </si>
  <si>
    <t>10103004</t>
  </si>
  <si>
    <t>10103005</t>
  </si>
  <si>
    <t>10103006</t>
  </si>
  <si>
    <t>10103007</t>
  </si>
  <si>
    <t>10103008</t>
  </si>
  <si>
    <t>10103009</t>
  </si>
  <si>
    <t>10103010</t>
  </si>
  <si>
    <t>10103011</t>
  </si>
  <si>
    <t>10103012</t>
  </si>
  <si>
    <t>10103013</t>
  </si>
  <si>
    <t>10103014</t>
  </si>
  <si>
    <t>10103015</t>
  </si>
  <si>
    <t>10103016</t>
  </si>
  <si>
    <t>10103017</t>
  </si>
  <si>
    <t>10103018</t>
  </si>
  <si>
    <t>10103019</t>
  </si>
  <si>
    <t>10103020</t>
  </si>
  <si>
    <t>10103021</t>
  </si>
  <si>
    <t>10103022</t>
  </si>
  <si>
    <t>10103023</t>
  </si>
  <si>
    <t>10103024</t>
  </si>
  <si>
    <t>10103025</t>
  </si>
  <si>
    <t>10103026</t>
  </si>
  <si>
    <t>10103027</t>
  </si>
  <si>
    <t>10103028</t>
  </si>
  <si>
    <t>10103029</t>
  </si>
  <si>
    <t>10103030</t>
  </si>
  <si>
    <t>10103031</t>
  </si>
  <si>
    <t>10103032</t>
  </si>
  <si>
    <t>10103033</t>
  </si>
  <si>
    <t>10103034</t>
  </si>
  <si>
    <t>10103035</t>
  </si>
  <si>
    <t>10103036</t>
  </si>
  <si>
    <t>10103037</t>
  </si>
  <si>
    <t>10103038</t>
  </si>
  <si>
    <t>10103039</t>
  </si>
  <si>
    <t>10103040</t>
  </si>
  <si>
    <t>10103041</t>
  </si>
  <si>
    <t>10103042</t>
  </si>
  <si>
    <t>10103043</t>
  </si>
  <si>
    <t>10103044</t>
  </si>
  <si>
    <t>10103045</t>
  </si>
  <si>
    <t>10103046</t>
  </si>
  <si>
    <t>10103047</t>
  </si>
  <si>
    <t>10103048</t>
  </si>
  <si>
    <t>10103049</t>
  </si>
  <si>
    <t>10103050</t>
  </si>
  <si>
    <t>10103051</t>
  </si>
  <si>
    <t>10103052</t>
  </si>
  <si>
    <t>10103053</t>
  </si>
  <si>
    <t>10101343</t>
  </si>
  <si>
    <t>MONITOR DE 40"</t>
  </si>
  <si>
    <t>10101344</t>
  </si>
  <si>
    <t>10101345</t>
  </si>
  <si>
    <t>10101346</t>
  </si>
  <si>
    <t>10101347</t>
  </si>
  <si>
    <t>10101348</t>
  </si>
  <si>
    <t>10101349</t>
  </si>
  <si>
    <t>10101350</t>
  </si>
  <si>
    <t>10101351</t>
  </si>
  <si>
    <t>10101352</t>
  </si>
  <si>
    <t>10101353</t>
  </si>
  <si>
    <t>10101354</t>
  </si>
  <si>
    <t>10101355</t>
  </si>
  <si>
    <t>10101356</t>
  </si>
  <si>
    <t>10101357</t>
  </si>
  <si>
    <t>10101358</t>
  </si>
  <si>
    <t>10101359</t>
  </si>
  <si>
    <t>10101360</t>
  </si>
  <si>
    <t>10101361</t>
  </si>
  <si>
    <t>10101362</t>
  </si>
  <si>
    <t>10101046</t>
  </si>
  <si>
    <t>SILLA DE VISITA SIN BRAZOS</t>
  </si>
  <si>
    <t>10101047</t>
  </si>
  <si>
    <t>10101048</t>
  </si>
  <si>
    <t>10101049</t>
  </si>
  <si>
    <t>10101050</t>
  </si>
  <si>
    <t>10101051</t>
  </si>
  <si>
    <t>10101052</t>
  </si>
  <si>
    <t>10101053</t>
  </si>
  <si>
    <t>10101054</t>
  </si>
  <si>
    <t>10101055</t>
  </si>
  <si>
    <t>10101056</t>
  </si>
  <si>
    <t>10101057</t>
  </si>
  <si>
    <t>10101058</t>
  </si>
  <si>
    <t>10101059</t>
  </si>
  <si>
    <t>10101060</t>
  </si>
  <si>
    <t>10101061</t>
  </si>
  <si>
    <t>10101062</t>
  </si>
  <si>
    <t>10101063</t>
  </si>
  <si>
    <t>10101064</t>
  </si>
  <si>
    <t>10101065</t>
  </si>
  <si>
    <t>10101066</t>
  </si>
  <si>
    <t>10101067</t>
  </si>
  <si>
    <t>10101068</t>
  </si>
  <si>
    <t>10101069</t>
  </si>
  <si>
    <t>10101070</t>
  </si>
  <si>
    <t>10101071</t>
  </si>
  <si>
    <t>10101072</t>
  </si>
  <si>
    <t>10101073</t>
  </si>
  <si>
    <t>10101074</t>
  </si>
  <si>
    <t>10101075</t>
  </si>
  <si>
    <t>10101076</t>
  </si>
  <si>
    <t>10101077</t>
  </si>
  <si>
    <t>10101078</t>
  </si>
  <si>
    <t>10101079</t>
  </si>
  <si>
    <t>10101080</t>
  </si>
  <si>
    <t>10101081</t>
  </si>
  <si>
    <t>10101082</t>
  </si>
  <si>
    <t>10101083</t>
  </si>
  <si>
    <t>10100968</t>
  </si>
  <si>
    <t>10100969</t>
  </si>
  <si>
    <t>10100970</t>
  </si>
  <si>
    <t>10100971</t>
  </si>
  <si>
    <t>10100972</t>
  </si>
  <si>
    <t>10100973</t>
  </si>
  <si>
    <t>10100974</t>
  </si>
  <si>
    <t>10100975</t>
  </si>
  <si>
    <t>10100976</t>
  </si>
  <si>
    <t>10100977</t>
  </si>
  <si>
    <t>10100978</t>
  </si>
  <si>
    <t>10100979</t>
  </si>
  <si>
    <t>10100980</t>
  </si>
  <si>
    <t>10100981</t>
  </si>
  <si>
    <t>10100982</t>
  </si>
  <si>
    <t>10100983</t>
  </si>
  <si>
    <t>10100984</t>
  </si>
  <si>
    <t>10100985</t>
  </si>
  <si>
    <t>10100986</t>
  </si>
  <si>
    <t>10100987</t>
  </si>
  <si>
    <t>10100988</t>
  </si>
  <si>
    <t>10100989</t>
  </si>
  <si>
    <t>10100990</t>
  </si>
  <si>
    <t>10100991</t>
  </si>
  <si>
    <t>10100992</t>
  </si>
  <si>
    <t>10100993</t>
  </si>
  <si>
    <t>10100994</t>
  </si>
  <si>
    <t>10100995</t>
  </si>
  <si>
    <t>10100996</t>
  </si>
  <si>
    <t>10100997</t>
  </si>
  <si>
    <t>10100998</t>
  </si>
  <si>
    <t>10100999</t>
  </si>
  <si>
    <t>10101000</t>
  </si>
  <si>
    <t>10101001</t>
  </si>
  <si>
    <t>10101002</t>
  </si>
  <si>
    <t>10101003</t>
  </si>
  <si>
    <t>10101004</t>
  </si>
  <si>
    <t>10101005</t>
  </si>
  <si>
    <t>10101006</t>
  </si>
  <si>
    <t>10101007</t>
  </si>
  <si>
    <t>10101008</t>
  </si>
  <si>
    <t>10101009</t>
  </si>
  <si>
    <t>10101010</t>
  </si>
  <si>
    <t>10101011</t>
  </si>
  <si>
    <t>10101012</t>
  </si>
  <si>
    <t>10101013</t>
  </si>
  <si>
    <t>10101014</t>
  </si>
  <si>
    <t>10101015</t>
  </si>
  <si>
    <t>10101016</t>
  </si>
  <si>
    <t>10101017</t>
  </si>
  <si>
    <t>10101018</t>
  </si>
  <si>
    <t>10101019</t>
  </si>
  <si>
    <t>10101020</t>
  </si>
  <si>
    <t>10101021</t>
  </si>
  <si>
    <t>10101022</t>
  </si>
  <si>
    <t>10101023</t>
  </si>
  <si>
    <t>10101024</t>
  </si>
  <si>
    <t>10101025</t>
  </si>
  <si>
    <t>10101026</t>
  </si>
  <si>
    <t>10101027</t>
  </si>
  <si>
    <t>10101028</t>
  </si>
  <si>
    <t>10101029</t>
  </si>
  <si>
    <t>10101030</t>
  </si>
  <si>
    <t>10101031</t>
  </si>
  <si>
    <t>10101032</t>
  </si>
  <si>
    <t>10101033</t>
  </si>
  <si>
    <t>10101034</t>
  </si>
  <si>
    <t>10101035</t>
  </si>
  <si>
    <t>10101036</t>
  </si>
  <si>
    <t>10101037</t>
  </si>
  <si>
    <t>10101038</t>
  </si>
  <si>
    <t>10101039</t>
  </si>
  <si>
    <t>10101040</t>
  </si>
  <si>
    <t>10101041</t>
  </si>
  <si>
    <t>10101042</t>
  </si>
  <si>
    <t>10101043</t>
  </si>
  <si>
    <t>10101044</t>
  </si>
  <si>
    <t>10101045</t>
  </si>
  <si>
    <t>10101791</t>
  </si>
  <si>
    <t>SWITCH</t>
  </si>
  <si>
    <t>10101792</t>
  </si>
  <si>
    <t>10101793</t>
  </si>
  <si>
    <t>10101794</t>
  </si>
  <si>
    <t>10101795</t>
  </si>
  <si>
    <t>10101796</t>
  </si>
  <si>
    <t>10101797</t>
  </si>
  <si>
    <t>10101798</t>
  </si>
  <si>
    <t>10101799</t>
  </si>
  <si>
    <t>10101800</t>
  </si>
  <si>
    <t>10102637</t>
  </si>
  <si>
    <t>TABLE</t>
  </si>
  <si>
    <t>10102638</t>
  </si>
  <si>
    <t>10102639</t>
  </si>
  <si>
    <t>10102640</t>
  </si>
  <si>
    <t>10102641</t>
  </si>
  <si>
    <t>10102642</t>
  </si>
  <si>
    <t>10102643</t>
  </si>
  <si>
    <t>10103054</t>
  </si>
  <si>
    <t>TABLET</t>
  </si>
  <si>
    <t>10103055</t>
  </si>
  <si>
    <t>10103056</t>
  </si>
  <si>
    <t>10103057</t>
  </si>
  <si>
    <t>10103058</t>
  </si>
  <si>
    <t>10103059</t>
  </si>
  <si>
    <t>10103060</t>
  </si>
  <si>
    <t>10103061</t>
  </si>
  <si>
    <t>10101084</t>
  </si>
  <si>
    <t>CARRO TRANSPORTADOR DE LIBROS</t>
  </si>
  <si>
    <t>10101085</t>
  </si>
  <si>
    <t>40100554</t>
  </si>
  <si>
    <t>40100553</t>
  </si>
  <si>
    <t>KIT DE ROBOTICA (2ROBOTS)</t>
  </si>
  <si>
    <t>40100555</t>
  </si>
  <si>
    <t>50100065</t>
  </si>
  <si>
    <t>MEDIDOR PORTATIL DE EMISIONES</t>
  </si>
  <si>
    <t>10102973</t>
  </si>
  <si>
    <t>REFRIGERADOR VERTICAL</t>
  </si>
  <si>
    <t>40100535</t>
  </si>
  <si>
    <t>MAQUINA DE COCER DE 1 AGUJA</t>
  </si>
  <si>
    <t>40100538</t>
  </si>
  <si>
    <t>PENETROMETRO PARA FRUTAS</t>
  </si>
  <si>
    <t>10102631</t>
  </si>
  <si>
    <t>10102632</t>
  </si>
  <si>
    <t>10102633</t>
  </si>
  <si>
    <t>10102634</t>
  </si>
  <si>
    <t>10102635</t>
  </si>
  <si>
    <t>10102636</t>
  </si>
  <si>
    <t>50100062</t>
  </si>
  <si>
    <t>MEDIDOR DIGITAL DE VELOCIDAD FLUJO</t>
  </si>
  <si>
    <t>50100059</t>
  </si>
  <si>
    <t>MEDIDOR DE CLORIFILA</t>
  </si>
  <si>
    <t>50100060</t>
  </si>
  <si>
    <t>40100537</t>
  </si>
  <si>
    <t>50100063</t>
  </si>
  <si>
    <t>40100534</t>
  </si>
  <si>
    <t>ESTACION METEOROLOGICA</t>
  </si>
  <si>
    <t>50100061</t>
  </si>
  <si>
    <t>SONDA DE HUMEDAD</t>
  </si>
  <si>
    <t>50100064</t>
  </si>
  <si>
    <t>BANDA TRANSPORTADORA</t>
  </si>
  <si>
    <t>40100536</t>
  </si>
  <si>
    <t>30100751</t>
  </si>
  <si>
    <t>30100752</t>
  </si>
  <si>
    <t>30100753</t>
  </si>
  <si>
    <t>30100754</t>
  </si>
  <si>
    <t>30100755</t>
  </si>
  <si>
    <t>30100756</t>
  </si>
  <si>
    <t>30100757</t>
  </si>
  <si>
    <t>30100758</t>
  </si>
  <si>
    <t>30100759</t>
  </si>
  <si>
    <t>30100760</t>
  </si>
  <si>
    <t>30100761</t>
  </si>
  <si>
    <t>30100762</t>
  </si>
  <si>
    <t>30100763</t>
  </si>
  <si>
    <t>30100764</t>
  </si>
  <si>
    <t>30100765</t>
  </si>
  <si>
    <t>30100766</t>
  </si>
  <si>
    <t>30100767</t>
  </si>
  <si>
    <t>30100768</t>
  </si>
  <si>
    <t>30100769</t>
  </si>
  <si>
    <t>30100770</t>
  </si>
  <si>
    <t>30100771</t>
  </si>
  <si>
    <t>30100772</t>
  </si>
  <si>
    <t>30100773</t>
  </si>
  <si>
    <t>30100774</t>
  </si>
  <si>
    <t>30100775</t>
  </si>
  <si>
    <t>30100776</t>
  </si>
  <si>
    <t>30100777</t>
  </si>
  <si>
    <t>30100778</t>
  </si>
  <si>
    <t>30100779</t>
  </si>
  <si>
    <t>30100780</t>
  </si>
  <si>
    <t>30100781</t>
  </si>
  <si>
    <t>30100721</t>
  </si>
  <si>
    <t>30100722</t>
  </si>
  <si>
    <t>30100723</t>
  </si>
  <si>
    <t>30100724</t>
  </si>
  <si>
    <t>30100725</t>
  </si>
  <si>
    <t>30100726</t>
  </si>
  <si>
    <t>30100727</t>
  </si>
  <si>
    <t>30100728</t>
  </si>
  <si>
    <t>30100729</t>
  </si>
  <si>
    <t>30100730</t>
  </si>
  <si>
    <t>30100731</t>
  </si>
  <si>
    <t>30100732</t>
  </si>
  <si>
    <t>30100733</t>
  </si>
  <si>
    <t>30100734</t>
  </si>
  <si>
    <t>30100735</t>
  </si>
  <si>
    <t>30100736</t>
  </si>
  <si>
    <t>30100737</t>
  </si>
  <si>
    <t>30100738</t>
  </si>
  <si>
    <t>30100739</t>
  </si>
  <si>
    <t>30100740</t>
  </si>
  <si>
    <t>30100741</t>
  </si>
  <si>
    <t>30100742</t>
  </si>
  <si>
    <t>30100743</t>
  </si>
  <si>
    <t>30100744</t>
  </si>
  <si>
    <t>30100745</t>
  </si>
  <si>
    <t>30100746</t>
  </si>
  <si>
    <t>30100747</t>
  </si>
  <si>
    <t>30100748</t>
  </si>
  <si>
    <t>30100749</t>
  </si>
  <si>
    <t>30100750</t>
  </si>
  <si>
    <t>50100055</t>
  </si>
  <si>
    <t>PLATO CALIENTE CON AGITADOR</t>
  </si>
  <si>
    <t>40100439</t>
  </si>
  <si>
    <t>40100440</t>
  </si>
  <si>
    <t>40100441</t>
  </si>
  <si>
    <t>40100442</t>
  </si>
  <si>
    <t>40100443</t>
  </si>
  <si>
    <t>40100444</t>
  </si>
  <si>
    <t>40100445</t>
  </si>
  <si>
    <t>40100446</t>
  </si>
  <si>
    <t>40100447</t>
  </si>
  <si>
    <t>40100523</t>
  </si>
  <si>
    <t>KIT DE PANEL SOLAR DE 150 WATTS</t>
  </si>
  <si>
    <t>10100967</t>
  </si>
  <si>
    <t>SALA LOUNGE PARA 12 PERSONAS</t>
  </si>
  <si>
    <t>20100012</t>
  </si>
  <si>
    <t>17277 / ID: 1420011 /SUSTITUYE AL  1164796</t>
  </si>
  <si>
    <t>50100034</t>
  </si>
  <si>
    <t>COMPRESERO (INCLUYE 12 COMPRESAS)</t>
  </si>
  <si>
    <t>50100037</t>
  </si>
  <si>
    <t>LASER TERAPEUTICO</t>
  </si>
  <si>
    <t>50100038</t>
  </si>
  <si>
    <t>50100035</t>
  </si>
  <si>
    <t>ELECTROESTIMULADOR</t>
  </si>
  <si>
    <t>50100039</t>
  </si>
  <si>
    <t>EQUIPO DE CINESITERAPIA PARA MIEMBROS PELVICOS Y</t>
  </si>
  <si>
    <t>30100802</t>
  </si>
  <si>
    <t>CABINA PRESURIZADA SAND BLAST</t>
  </si>
  <si>
    <t>40100302</t>
  </si>
  <si>
    <t>GPS</t>
  </si>
  <si>
    <t>40100303</t>
  </si>
  <si>
    <t>50100000</t>
  </si>
  <si>
    <t>BALANZA DE PRESION</t>
  </si>
  <si>
    <t>50100001</t>
  </si>
  <si>
    <t>50100002</t>
  </si>
  <si>
    <t>50100003</t>
  </si>
  <si>
    <t>50100004</t>
  </si>
  <si>
    <t>50100005</t>
  </si>
  <si>
    <t>50100006</t>
  </si>
  <si>
    <t>BALANZA  GRANATARIA</t>
  </si>
  <si>
    <t>50100007</t>
  </si>
  <si>
    <t>50100008</t>
  </si>
  <si>
    <t>50100009</t>
  </si>
  <si>
    <t>30100782</t>
  </si>
  <si>
    <t>PROYECTOR INTERACTIVO</t>
  </si>
  <si>
    <t>30100783</t>
  </si>
  <si>
    <t>30100784</t>
  </si>
  <si>
    <t>30100785</t>
  </si>
  <si>
    <t>30100786</t>
  </si>
  <si>
    <t>30100787</t>
  </si>
  <si>
    <t>30100788</t>
  </si>
  <si>
    <t>30100789</t>
  </si>
  <si>
    <t>30100790</t>
  </si>
  <si>
    <t>30100791</t>
  </si>
  <si>
    <t>30100792</t>
  </si>
  <si>
    <t>30100793</t>
  </si>
  <si>
    <t>30100794</t>
  </si>
  <si>
    <t>30100795</t>
  </si>
  <si>
    <t>30100796</t>
  </si>
  <si>
    <t>30100797</t>
  </si>
  <si>
    <t>30100798</t>
  </si>
  <si>
    <t>30100799</t>
  </si>
  <si>
    <t>30100800</t>
  </si>
  <si>
    <t>30100801</t>
  </si>
  <si>
    <t>30100719</t>
  </si>
  <si>
    <t>CAMARA DE VIDEO DIGITAL</t>
  </si>
  <si>
    <t>10101769</t>
  </si>
  <si>
    <t>TEATRO EN CASA</t>
  </si>
  <si>
    <t>50100053</t>
  </si>
  <si>
    <t>MICROCENTRIFUGA</t>
  </si>
  <si>
    <t>50100056</t>
  </si>
  <si>
    <t>CIRCULADOR DE INMERSION</t>
  </si>
  <si>
    <t>10101856</t>
  </si>
  <si>
    <t>RACK ABIERTO 19" CON ORGANIZADORES</t>
  </si>
  <si>
    <t>50100057</t>
  </si>
  <si>
    <t>ESTUFA CON CIRCULACION FORZADA</t>
  </si>
  <si>
    <t>40100524</t>
  </si>
  <si>
    <t>KIT PLC</t>
  </si>
  <si>
    <t>40100525</t>
  </si>
  <si>
    <t>40100526</t>
  </si>
  <si>
    <t>40100527</t>
  </si>
  <si>
    <t>40100528</t>
  </si>
  <si>
    <t>40100529</t>
  </si>
  <si>
    <t>40100530</t>
  </si>
  <si>
    <t>40100531</t>
  </si>
  <si>
    <t>40100532</t>
  </si>
  <si>
    <t>40100533</t>
  </si>
  <si>
    <t>50100054</t>
  </si>
  <si>
    <t>AGITADOR VORTEX</t>
  </si>
  <si>
    <t>50100036</t>
  </si>
  <si>
    <t>10101801</t>
  </si>
  <si>
    <t>COMPUTADORA PORTATIL</t>
  </si>
  <si>
    <t>30100523</t>
  </si>
  <si>
    <t>MESA DE TRABAJO</t>
  </si>
  <si>
    <t>30100524</t>
  </si>
  <si>
    <t>30100525</t>
  </si>
  <si>
    <t>30100526</t>
  </si>
  <si>
    <t>30100527</t>
  </si>
  <si>
    <t>30100528</t>
  </si>
  <si>
    <t>30100529</t>
  </si>
  <si>
    <t>30100530</t>
  </si>
  <si>
    <t>30100531</t>
  </si>
  <si>
    <t>30100532</t>
  </si>
  <si>
    <t>30100533</t>
  </si>
  <si>
    <t>30100534</t>
  </si>
  <si>
    <t>30100535</t>
  </si>
  <si>
    <t>30100536</t>
  </si>
  <si>
    <t>30100537</t>
  </si>
  <si>
    <t>30100538</t>
  </si>
  <si>
    <t>50100051</t>
  </si>
  <si>
    <t>50100052</t>
  </si>
  <si>
    <t>40100517</t>
  </si>
  <si>
    <t>MAQUINA DE COSER DE 2 AGUJAS</t>
  </si>
  <si>
    <t>30100819</t>
  </si>
  <si>
    <t>MODELO DE ARTICULACIÓN DE CODO</t>
  </si>
  <si>
    <t>30100820</t>
  </si>
  <si>
    <t>ESQUELETO</t>
  </si>
  <si>
    <t>40100520</t>
  </si>
  <si>
    <t>AIRE ACONDICIONADO (MINI SPLIT)</t>
  </si>
  <si>
    <t>40100521</t>
  </si>
  <si>
    <t>30100720</t>
  </si>
  <si>
    <t>ESCENARIO (8.75 X 6.25 MTS)</t>
  </si>
  <si>
    <t>40100519</t>
  </si>
  <si>
    <t>30100821</t>
  </si>
  <si>
    <t>PROYECTOR</t>
  </si>
  <si>
    <t>40100522</t>
  </si>
  <si>
    <t>30100803</t>
  </si>
  <si>
    <t>MODULO DE TRABAJO</t>
  </si>
  <si>
    <t>30100804</t>
  </si>
  <si>
    <t>30100805</t>
  </si>
  <si>
    <t>30100806</t>
  </si>
  <si>
    <t>30100807</t>
  </si>
  <si>
    <t>30100808</t>
  </si>
  <si>
    <t>30100809</t>
  </si>
  <si>
    <t>30100810</t>
  </si>
  <si>
    <t>30100811</t>
  </si>
  <si>
    <t>30100812</t>
  </si>
  <si>
    <t>30100813</t>
  </si>
  <si>
    <t>30100814</t>
  </si>
  <si>
    <t>30100815</t>
  </si>
  <si>
    <t>30100816</t>
  </si>
  <si>
    <t>30100817</t>
  </si>
  <si>
    <t>30100818</t>
  </si>
  <si>
    <t>10101790</t>
  </si>
  <si>
    <t>40100304</t>
  </si>
  <si>
    <t>CARRITO PARA HERRAMIENTAS</t>
  </si>
  <si>
    <t>40100453</t>
  </si>
  <si>
    <t>LABORATORIO DE TERMOLOGIA</t>
  </si>
  <si>
    <t>40100293</t>
  </si>
  <si>
    <t>OSILOSCOPIO</t>
  </si>
  <si>
    <t>10101092</t>
  </si>
  <si>
    <t>10101093</t>
  </si>
  <si>
    <t>10101094</t>
  </si>
  <si>
    <t>10101095</t>
  </si>
  <si>
    <t>10101133</t>
  </si>
  <si>
    <t>LOCKER</t>
  </si>
  <si>
    <t>10101134</t>
  </si>
  <si>
    <t>10101135</t>
  </si>
  <si>
    <t>10101136</t>
  </si>
  <si>
    <t>10101137</t>
  </si>
  <si>
    <t>10101138</t>
  </si>
  <si>
    <t>10101139</t>
  </si>
  <si>
    <t>10101140</t>
  </si>
  <si>
    <t>10101141</t>
  </si>
  <si>
    <t>10101142</t>
  </si>
  <si>
    <t>10101143</t>
  </si>
  <si>
    <t>10101144</t>
  </si>
  <si>
    <t>10101145</t>
  </si>
  <si>
    <t>10101146</t>
  </si>
  <si>
    <t>10101147</t>
  </si>
  <si>
    <t>10101148</t>
  </si>
  <si>
    <t>10101149</t>
  </si>
  <si>
    <t>10101150</t>
  </si>
  <si>
    <t>10101151</t>
  </si>
  <si>
    <t>10101152</t>
  </si>
  <si>
    <t>10101153</t>
  </si>
  <si>
    <t>10101154</t>
  </si>
  <si>
    <t>10101155</t>
  </si>
  <si>
    <t>10101156</t>
  </si>
  <si>
    <t>10101157</t>
  </si>
  <si>
    <t>10101158</t>
  </si>
  <si>
    <t>10101159</t>
  </si>
  <si>
    <t>10101160</t>
  </si>
  <si>
    <t>10101161</t>
  </si>
  <si>
    <t>10101162</t>
  </si>
  <si>
    <t>10101163</t>
  </si>
  <si>
    <t>10101164</t>
  </si>
  <si>
    <t>10101165</t>
  </si>
  <si>
    <t>10101166</t>
  </si>
  <si>
    <t>10101167</t>
  </si>
  <si>
    <t>10101168</t>
  </si>
  <si>
    <t>10101169</t>
  </si>
  <si>
    <t>10101170</t>
  </si>
  <si>
    <t>10101171</t>
  </si>
  <si>
    <t>10101172</t>
  </si>
  <si>
    <t>10101173</t>
  </si>
  <si>
    <t>10101174</t>
  </si>
  <si>
    <t>10101175</t>
  </si>
  <si>
    <t>10101176</t>
  </si>
  <si>
    <t>10101177</t>
  </si>
  <si>
    <t>10101178</t>
  </si>
  <si>
    <t>10101179</t>
  </si>
  <si>
    <t>10101180</t>
  </si>
  <si>
    <t>10101181</t>
  </si>
  <si>
    <t>10101182</t>
  </si>
  <si>
    <t>10101106</t>
  </si>
  <si>
    <t>10101107</t>
  </si>
  <si>
    <t>10101108</t>
  </si>
  <si>
    <t>10101109</t>
  </si>
  <si>
    <t>10101110</t>
  </si>
  <si>
    <t>10101111</t>
  </si>
  <si>
    <t>10101112</t>
  </si>
  <si>
    <t>10101113</t>
  </si>
  <si>
    <t>10101114</t>
  </si>
  <si>
    <t>10101115</t>
  </si>
  <si>
    <t>10101116</t>
  </si>
  <si>
    <t>10101117</t>
  </si>
  <si>
    <t>10101118</t>
  </si>
  <si>
    <t>10101119</t>
  </si>
  <si>
    <t>MESA RECTANGULAR</t>
  </si>
  <si>
    <t>10101120</t>
  </si>
  <si>
    <t>10101121</t>
  </si>
  <si>
    <t>10101122</t>
  </si>
  <si>
    <t>10101123</t>
  </si>
  <si>
    <t>10101124</t>
  </si>
  <si>
    <t>10101125</t>
  </si>
  <si>
    <t>10101126</t>
  </si>
  <si>
    <t>10101127</t>
  </si>
  <si>
    <t>10101128</t>
  </si>
  <si>
    <t>10101129</t>
  </si>
  <si>
    <t>10101130</t>
  </si>
  <si>
    <t>10101131</t>
  </si>
  <si>
    <t>10101132</t>
  </si>
  <si>
    <t>40100454</t>
  </si>
  <si>
    <t>PAQUETE DE CONTROL DE PROCESOS</t>
  </si>
  <si>
    <t>50100010</t>
  </si>
  <si>
    <t>MICROSCOPIO METALOGRAFICO</t>
  </si>
  <si>
    <t>50100040</t>
  </si>
  <si>
    <t>MICROSCOPIO</t>
  </si>
  <si>
    <t>50100041</t>
  </si>
  <si>
    <t>50100042</t>
  </si>
  <si>
    <t>50100043</t>
  </si>
  <si>
    <t>50100044</t>
  </si>
  <si>
    <t>50100045</t>
  </si>
  <si>
    <t>50100046</t>
  </si>
  <si>
    <t>50100047</t>
  </si>
  <si>
    <t>50100048</t>
  </si>
  <si>
    <t>50100049</t>
  </si>
  <si>
    <t>50100050</t>
  </si>
  <si>
    <t>40100455</t>
  </si>
  <si>
    <t>AIRE ACONDICIONADO MINISPLITS</t>
  </si>
  <si>
    <t>10101739</t>
  </si>
  <si>
    <t>CPU</t>
  </si>
  <si>
    <t>10101740</t>
  </si>
  <si>
    <t>10101741</t>
  </si>
  <si>
    <t>10101742</t>
  </si>
  <si>
    <t>10101743</t>
  </si>
  <si>
    <t>10101744</t>
  </si>
  <si>
    <t>10101745</t>
  </si>
  <si>
    <t>10101746</t>
  </si>
  <si>
    <t>10101747</t>
  </si>
  <si>
    <t>10101748</t>
  </si>
  <si>
    <t>10101749</t>
  </si>
  <si>
    <t>10101750</t>
  </si>
  <si>
    <t>10101751</t>
  </si>
  <si>
    <t>10101752</t>
  </si>
  <si>
    <t>10101753</t>
  </si>
  <si>
    <t>10101754</t>
  </si>
  <si>
    <t>10101755</t>
  </si>
  <si>
    <t>10101756</t>
  </si>
  <si>
    <t>10101757</t>
  </si>
  <si>
    <t>10101758</t>
  </si>
  <si>
    <t>10101759</t>
  </si>
  <si>
    <t>10101760</t>
  </si>
  <si>
    <t>10101761</t>
  </si>
  <si>
    <t>10101762</t>
  </si>
  <si>
    <t>10101763</t>
  </si>
  <si>
    <t>10101764</t>
  </si>
  <si>
    <t>10101765</t>
  </si>
  <si>
    <t>10101766</t>
  </si>
  <si>
    <t>10101767</t>
  </si>
  <si>
    <t>10101768</t>
  </si>
  <si>
    <t>30100540</t>
  </si>
  <si>
    <t>VIDEOPROYECTOR</t>
  </si>
  <si>
    <t>30100713</t>
  </si>
  <si>
    <t>VIDEOCAMARA</t>
  </si>
  <si>
    <t>10101780</t>
  </si>
  <si>
    <t>ARCHIVERO HORIZONTAL DE 4 GAVETAS</t>
  </si>
  <si>
    <t>10101781</t>
  </si>
  <si>
    <t>10101782</t>
  </si>
  <si>
    <t>10101783</t>
  </si>
  <si>
    <t>10101784</t>
  </si>
  <si>
    <t>10101785</t>
  </si>
  <si>
    <t>10101786</t>
  </si>
  <si>
    <t>10101787</t>
  </si>
  <si>
    <t>10101788</t>
  </si>
  <si>
    <t>10101789</t>
  </si>
  <si>
    <t>10101708</t>
  </si>
  <si>
    <t>10101709</t>
  </si>
  <si>
    <t>10101710</t>
  </si>
  <si>
    <t>10101711</t>
  </si>
  <si>
    <t>10101712</t>
  </si>
  <si>
    <t>10101713</t>
  </si>
  <si>
    <t>10101714</t>
  </si>
  <si>
    <t>10101715</t>
  </si>
  <si>
    <t>10101716</t>
  </si>
  <si>
    <t>10101717</t>
  </si>
  <si>
    <t>10101718</t>
  </si>
  <si>
    <t>10101719</t>
  </si>
  <si>
    <t>10101720</t>
  </si>
  <si>
    <t>10101721</t>
  </si>
  <si>
    <t>10101722</t>
  </si>
  <si>
    <t>10101723</t>
  </si>
  <si>
    <t>10101724</t>
  </si>
  <si>
    <t>10101725</t>
  </si>
  <si>
    <t>10101726</t>
  </si>
  <si>
    <t>10101727</t>
  </si>
  <si>
    <t>10101728</t>
  </si>
  <si>
    <t>10101729</t>
  </si>
  <si>
    <t>10101730</t>
  </si>
  <si>
    <t>10101731</t>
  </si>
  <si>
    <t>10101732</t>
  </si>
  <si>
    <t>10101733</t>
  </si>
  <si>
    <t>10101734</t>
  </si>
  <si>
    <t>10101735</t>
  </si>
  <si>
    <t>10101736</t>
  </si>
  <si>
    <t>10101737</t>
  </si>
  <si>
    <t>10101738</t>
  </si>
  <si>
    <t>10101773</t>
  </si>
  <si>
    <t>TELEVISION</t>
  </si>
  <si>
    <t>10101772</t>
  </si>
  <si>
    <t>SERVIDOR</t>
  </si>
  <si>
    <t>20100013</t>
  </si>
  <si>
    <t>17784 /ID: 1328815</t>
  </si>
  <si>
    <t>40100307</t>
  </si>
  <si>
    <t>AIRE ACONDICIONADO</t>
  </si>
  <si>
    <t>40100308</t>
  </si>
  <si>
    <t>10101774</t>
  </si>
  <si>
    <t>10101775</t>
  </si>
  <si>
    <t>10101776</t>
  </si>
  <si>
    <t>10101778</t>
  </si>
  <si>
    <t>10101779</t>
  </si>
  <si>
    <t>10101770</t>
  </si>
  <si>
    <t>PANTALLA 27"</t>
  </si>
  <si>
    <t>40100201</t>
  </si>
  <si>
    <t>40100202</t>
  </si>
  <si>
    <t>40100203</t>
  </si>
  <si>
    <t>40100204</t>
  </si>
  <si>
    <t>40100205</t>
  </si>
  <si>
    <t>40100206</t>
  </si>
  <si>
    <t>40100207</t>
  </si>
  <si>
    <t>40100208</t>
  </si>
  <si>
    <t>40100209</t>
  </si>
  <si>
    <t>40100210</t>
  </si>
  <si>
    <t>40100211</t>
  </si>
  <si>
    <t>40100212</t>
  </si>
  <si>
    <t>40100213</t>
  </si>
  <si>
    <t>40100214</t>
  </si>
  <si>
    <t>40100215</t>
  </si>
  <si>
    <t>40100216</t>
  </si>
  <si>
    <t>40100217</t>
  </si>
  <si>
    <t>40100218</t>
  </si>
  <si>
    <t>40100219</t>
  </si>
  <si>
    <t>40100220</t>
  </si>
  <si>
    <t>40100221</t>
  </si>
  <si>
    <t>40100222</t>
  </si>
  <si>
    <t>40100223</t>
  </si>
  <si>
    <t>40100224</t>
  </si>
  <si>
    <t>30100208</t>
  </si>
  <si>
    <t>30100209</t>
  </si>
  <si>
    <t>30100210</t>
  </si>
  <si>
    <t>30100211</t>
  </si>
  <si>
    <t>30100212</t>
  </si>
  <si>
    <t>40100234</t>
  </si>
  <si>
    <t>MAQUINA DE COSER</t>
  </si>
  <si>
    <t>20100011</t>
  </si>
  <si>
    <t>SICAV (ID: 1021270)</t>
  </si>
  <si>
    <t>30100507</t>
  </si>
  <si>
    <t>PIZARRON</t>
  </si>
  <si>
    <t>40100424</t>
  </si>
  <si>
    <t>40100425</t>
  </si>
  <si>
    <t>40100426</t>
  </si>
  <si>
    <t>40100427</t>
  </si>
  <si>
    <t>40100428</t>
  </si>
  <si>
    <t>40100429</t>
  </si>
  <si>
    <t>40100430</t>
  </si>
  <si>
    <t>40100431</t>
  </si>
  <si>
    <t>40100432</t>
  </si>
  <si>
    <t>40100433</t>
  </si>
  <si>
    <t>40100434</t>
  </si>
  <si>
    <t>40100435</t>
  </si>
  <si>
    <t>40100436</t>
  </si>
  <si>
    <t>40100437</t>
  </si>
  <si>
    <t>40100294</t>
  </si>
  <si>
    <t>RADIO</t>
  </si>
  <si>
    <t>40100295</t>
  </si>
  <si>
    <t>40100296</t>
  </si>
  <si>
    <t>40100297</t>
  </si>
  <si>
    <t>40100298</t>
  </si>
  <si>
    <t>40100299</t>
  </si>
  <si>
    <t>40100300</t>
  </si>
  <si>
    <t>40100301</t>
  </si>
  <si>
    <t>30100714</t>
  </si>
  <si>
    <t>KIT DE ENVASADO Y ULTRACONGELACIÓN</t>
  </si>
  <si>
    <t>30100466</t>
  </si>
  <si>
    <t>30100467</t>
  </si>
  <si>
    <t>10100810</t>
  </si>
  <si>
    <t>IMPRESORA DE TARJETA</t>
  </si>
  <si>
    <t>10100811</t>
  </si>
  <si>
    <t>COMPUTADORA IMAC DE 27"</t>
  </si>
  <si>
    <t>10100812</t>
  </si>
  <si>
    <t>ESCANNER</t>
  </si>
  <si>
    <t>10100813</t>
  </si>
  <si>
    <t>10100814</t>
  </si>
  <si>
    <t>10100815</t>
  </si>
  <si>
    <t>10100816</t>
  </si>
  <si>
    <t>10100817</t>
  </si>
  <si>
    <t>COMPUTADORA IMAC DE 21.5"</t>
  </si>
  <si>
    <t>30100468</t>
  </si>
  <si>
    <t>30100469</t>
  </si>
  <si>
    <t>30100470</t>
  </si>
  <si>
    <t>30100471</t>
  </si>
  <si>
    <t>30100472</t>
  </si>
  <si>
    <t>30100473</t>
  </si>
  <si>
    <t>30100474</t>
  </si>
  <si>
    <t>30100475</t>
  </si>
  <si>
    <t>30100476</t>
  </si>
  <si>
    <t>30100477</t>
  </si>
  <si>
    <t>30100478</t>
  </si>
  <si>
    <t>30100479</t>
  </si>
  <si>
    <t>30100480</t>
  </si>
  <si>
    <t>30100512</t>
  </si>
  <si>
    <t>30100513</t>
  </si>
  <si>
    <t>30100514</t>
  </si>
  <si>
    <t>30100515</t>
  </si>
  <si>
    <t>30100516</t>
  </si>
  <si>
    <t>30100517</t>
  </si>
  <si>
    <t>30100504</t>
  </si>
  <si>
    <t>FLASH</t>
  </si>
  <si>
    <t>30100505</t>
  </si>
  <si>
    <t>CAMARA DIGITAL</t>
  </si>
  <si>
    <t>30100506</t>
  </si>
  <si>
    <t>LENTE PARA CAMARA</t>
  </si>
  <si>
    <t>30100494</t>
  </si>
  <si>
    <t>30100495</t>
  </si>
  <si>
    <t>30100496</t>
  </si>
  <si>
    <t>30100497</t>
  </si>
  <si>
    <t>30100498</t>
  </si>
  <si>
    <t>30100499</t>
  </si>
  <si>
    <t>30100500</t>
  </si>
  <si>
    <t>30100501</t>
  </si>
  <si>
    <t>30100502</t>
  </si>
  <si>
    <t>30100503</t>
  </si>
  <si>
    <t>10100856</t>
  </si>
  <si>
    <t>10100857</t>
  </si>
  <si>
    <t>10100858</t>
  </si>
  <si>
    <t>10100859</t>
  </si>
  <si>
    <t>10100860</t>
  </si>
  <si>
    <t>10100861</t>
  </si>
  <si>
    <t>10100862</t>
  </si>
  <si>
    <t>10100863</t>
  </si>
  <si>
    <t>10100864</t>
  </si>
  <si>
    <t>10100865</t>
  </si>
  <si>
    <t>10100866</t>
  </si>
  <si>
    <t>10100867</t>
  </si>
  <si>
    <t>10100868</t>
  </si>
  <si>
    <t>10100869</t>
  </si>
  <si>
    <t>10100870</t>
  </si>
  <si>
    <t>10100871</t>
  </si>
  <si>
    <t>10100872</t>
  </si>
  <si>
    <t>10100873</t>
  </si>
  <si>
    <t>10100874</t>
  </si>
  <si>
    <t>10100875</t>
  </si>
  <si>
    <t>10100876</t>
  </si>
  <si>
    <t>10100877</t>
  </si>
  <si>
    <t>10100878</t>
  </si>
  <si>
    <t>10100879</t>
  </si>
  <si>
    <t>10100880</t>
  </si>
  <si>
    <t>10100881</t>
  </si>
  <si>
    <t>10100882</t>
  </si>
  <si>
    <t>10100883</t>
  </si>
  <si>
    <t>10100884</t>
  </si>
  <si>
    <t>10100885</t>
  </si>
  <si>
    <t>10100886</t>
  </si>
  <si>
    <t>10100887</t>
  </si>
  <si>
    <t>10100888</t>
  </si>
  <si>
    <t>10100889</t>
  </si>
  <si>
    <t>10100890</t>
  </si>
  <si>
    <t>10100852</t>
  </si>
  <si>
    <t>10100891</t>
  </si>
  <si>
    <t>10100892</t>
  </si>
  <si>
    <t>10100893</t>
  </si>
  <si>
    <t>10100894</t>
  </si>
  <si>
    <t>10100895</t>
  </si>
  <si>
    <t>10100896</t>
  </si>
  <si>
    <t>10100897</t>
  </si>
  <si>
    <t>10100898</t>
  </si>
  <si>
    <t>10100899</t>
  </si>
  <si>
    <t>10100900</t>
  </si>
  <si>
    <t>10100901</t>
  </si>
  <si>
    <t>10100902</t>
  </si>
  <si>
    <t>10100903</t>
  </si>
  <si>
    <t>10100904</t>
  </si>
  <si>
    <t>10100905</t>
  </si>
  <si>
    <t>10100906</t>
  </si>
  <si>
    <t>10100907</t>
  </si>
  <si>
    <t>10100908</t>
  </si>
  <si>
    <t>10100909</t>
  </si>
  <si>
    <t>10100910</t>
  </si>
  <si>
    <t>10100911</t>
  </si>
  <si>
    <t>10100912</t>
  </si>
  <si>
    <t>10100913</t>
  </si>
  <si>
    <t>10100914</t>
  </si>
  <si>
    <t>10100915</t>
  </si>
  <si>
    <t>10100916</t>
  </si>
  <si>
    <t>10100917</t>
  </si>
  <si>
    <t>10100918</t>
  </si>
  <si>
    <t>10100919</t>
  </si>
  <si>
    <t>10100920</t>
  </si>
  <si>
    <t>10100921</t>
  </si>
  <si>
    <t>10100853</t>
  </si>
  <si>
    <t>30100481</t>
  </si>
  <si>
    <t>30100482</t>
  </si>
  <si>
    <t>30100483</t>
  </si>
  <si>
    <t>30100484</t>
  </si>
  <si>
    <t>10100922</t>
  </si>
  <si>
    <t>10100923</t>
  </si>
  <si>
    <t>10100924</t>
  </si>
  <si>
    <t>10100925</t>
  </si>
  <si>
    <t>10100926</t>
  </si>
  <si>
    <t>10100927</t>
  </si>
  <si>
    <t>10100928</t>
  </si>
  <si>
    <t>10100929</t>
  </si>
  <si>
    <t>10100930</t>
  </si>
  <si>
    <t>10100931</t>
  </si>
  <si>
    <t>10100932</t>
  </si>
  <si>
    <t>10100933</t>
  </si>
  <si>
    <t>10100934</t>
  </si>
  <si>
    <t>10100935</t>
  </si>
  <si>
    <t>10100936</t>
  </si>
  <si>
    <t>10100937</t>
  </si>
  <si>
    <t>10100938</t>
  </si>
  <si>
    <t>10100939</t>
  </si>
  <si>
    <t>10100940</t>
  </si>
  <si>
    <t>10100941</t>
  </si>
  <si>
    <t>10100942</t>
  </si>
  <si>
    <t>10100943</t>
  </si>
  <si>
    <t>10100944</t>
  </si>
  <si>
    <t>10100945</t>
  </si>
  <si>
    <t>10100946</t>
  </si>
  <si>
    <t>10100947</t>
  </si>
  <si>
    <t>10100948</t>
  </si>
  <si>
    <t>10100949</t>
  </si>
  <si>
    <t>10100950</t>
  </si>
  <si>
    <t>10100951</t>
  </si>
  <si>
    <t>10100952</t>
  </si>
  <si>
    <t>10100953</t>
  </si>
  <si>
    <t>40100236</t>
  </si>
  <si>
    <t>BORDADORA ELECTRONICA</t>
  </si>
  <si>
    <t>40100244</t>
  </si>
  <si>
    <t>40100245</t>
  </si>
  <si>
    <t>40100246</t>
  </si>
  <si>
    <t>40100247</t>
  </si>
  <si>
    <t>40100248</t>
  </si>
  <si>
    <t>40100249</t>
  </si>
  <si>
    <t>40100250</t>
  </si>
  <si>
    <t>40100251</t>
  </si>
  <si>
    <t>40100252</t>
  </si>
  <si>
    <t>40100253</t>
  </si>
  <si>
    <t>40100254</t>
  </si>
  <si>
    <t>40100255</t>
  </si>
  <si>
    <t>40100256</t>
  </si>
  <si>
    <t>40100257</t>
  </si>
  <si>
    <t>40100258</t>
  </si>
  <si>
    <t>40100259</t>
  </si>
  <si>
    <t>40100260</t>
  </si>
  <si>
    <t>40100261</t>
  </si>
  <si>
    <t>40100262</t>
  </si>
  <si>
    <t>40100263</t>
  </si>
  <si>
    <t>40100264</t>
  </si>
  <si>
    <t>40100265</t>
  </si>
  <si>
    <t>40100266</t>
  </si>
  <si>
    <t>40100267</t>
  </si>
  <si>
    <t>40100268</t>
  </si>
  <si>
    <t>40100269</t>
  </si>
  <si>
    <t>40100238</t>
  </si>
  <si>
    <t>40100239</t>
  </si>
  <si>
    <t>40100240</t>
  </si>
  <si>
    <t>40100241</t>
  </si>
  <si>
    <t>40100242</t>
  </si>
  <si>
    <t>40100243</t>
  </si>
  <si>
    <t>10100764</t>
  </si>
  <si>
    <t>10100765</t>
  </si>
  <si>
    <t>10100766</t>
  </si>
  <si>
    <t>10100767</t>
  </si>
  <si>
    <t>10100768</t>
  </si>
  <si>
    <t>10100769</t>
  </si>
  <si>
    <t>10100770</t>
  </si>
  <si>
    <t>10100771</t>
  </si>
  <si>
    <t>10100772</t>
  </si>
  <si>
    <t>10100773</t>
  </si>
  <si>
    <t>10100774</t>
  </si>
  <si>
    <t>10100775</t>
  </si>
  <si>
    <t>10100776</t>
  </si>
  <si>
    <t>10100777</t>
  </si>
  <si>
    <t>10100778</t>
  </si>
  <si>
    <t>10100779</t>
  </si>
  <si>
    <t>10100780</t>
  </si>
  <si>
    <t>10100781</t>
  </si>
  <si>
    <t>10100782</t>
  </si>
  <si>
    <t>10100783</t>
  </si>
  <si>
    <t>10100784</t>
  </si>
  <si>
    <t>10100785</t>
  </si>
  <si>
    <t>10100786</t>
  </si>
  <si>
    <t>10100787</t>
  </si>
  <si>
    <t>10100788</t>
  </si>
  <si>
    <t>10100789</t>
  </si>
  <si>
    <t>10100790</t>
  </si>
  <si>
    <t>10100791</t>
  </si>
  <si>
    <t>10100792</t>
  </si>
  <si>
    <t>10100793</t>
  </si>
  <si>
    <t>10100794</t>
  </si>
  <si>
    <t>10100795</t>
  </si>
  <si>
    <t>10100796</t>
  </si>
  <si>
    <t>10100797</t>
  </si>
  <si>
    <t>10100798</t>
  </si>
  <si>
    <t>10100799</t>
  </si>
  <si>
    <t>10100800</t>
  </si>
  <si>
    <t>10100801</t>
  </si>
  <si>
    <t>10100802</t>
  </si>
  <si>
    <t>10100803</t>
  </si>
  <si>
    <t>10100804</t>
  </si>
  <si>
    <t>10100805</t>
  </si>
  <si>
    <t>10100806</t>
  </si>
  <si>
    <t>10100807</t>
  </si>
  <si>
    <t>10100808</t>
  </si>
  <si>
    <t>10100809</t>
  </si>
  <si>
    <t>10100820</t>
  </si>
  <si>
    <t>10100821</t>
  </si>
  <si>
    <t>10100822</t>
  </si>
  <si>
    <t>10100823</t>
  </si>
  <si>
    <t>10100824</t>
  </si>
  <si>
    <t>10100825</t>
  </si>
  <si>
    <t>10100826</t>
  </si>
  <si>
    <t>10100827</t>
  </si>
  <si>
    <t>10100828</t>
  </si>
  <si>
    <t>10100829</t>
  </si>
  <si>
    <t>10100830</t>
  </si>
  <si>
    <t>10100831</t>
  </si>
  <si>
    <t>10100832</t>
  </si>
  <si>
    <t>10100833</t>
  </si>
  <si>
    <t>10100834</t>
  </si>
  <si>
    <t>10100835</t>
  </si>
  <si>
    <t>10100836</t>
  </si>
  <si>
    <t>10100837</t>
  </si>
  <si>
    <t>10100838</t>
  </si>
  <si>
    <t>10100839</t>
  </si>
  <si>
    <t>10100840</t>
  </si>
  <si>
    <t>10100841</t>
  </si>
  <si>
    <t>10100842</t>
  </si>
  <si>
    <t>10100843</t>
  </si>
  <si>
    <t>10100844</t>
  </si>
  <si>
    <t>10100845</t>
  </si>
  <si>
    <t>ESCRITORIO PARA ALUMNO</t>
  </si>
  <si>
    <t>10100846</t>
  </si>
  <si>
    <t>10100847</t>
  </si>
  <si>
    <t>10100848</t>
  </si>
  <si>
    <t>10100849</t>
  </si>
  <si>
    <t>10100850</t>
  </si>
  <si>
    <t>30100489</t>
  </si>
  <si>
    <t>30100490</t>
  </si>
  <si>
    <t>30100491</t>
  </si>
  <si>
    <t>30100492</t>
  </si>
  <si>
    <t>30100493</t>
  </si>
  <si>
    <t>10101245</t>
  </si>
  <si>
    <t>CREDENZA</t>
  </si>
  <si>
    <t>10101246</t>
  </si>
  <si>
    <t>10101247</t>
  </si>
  <si>
    <t>10101248</t>
  </si>
  <si>
    <t>10101249</t>
  </si>
  <si>
    <t>10101250</t>
  </si>
  <si>
    <t>10101251</t>
  </si>
  <si>
    <t>SILLON EJECUTIVO</t>
  </si>
  <si>
    <t>10101252</t>
  </si>
  <si>
    <t>10101253</t>
  </si>
  <si>
    <t>10101254</t>
  </si>
  <si>
    <t>10101255</t>
  </si>
  <si>
    <t>10101256</t>
  </si>
  <si>
    <t>10101257</t>
  </si>
  <si>
    <t>10101258</t>
  </si>
  <si>
    <t>10101259</t>
  </si>
  <si>
    <t>10101260</t>
  </si>
  <si>
    <t>10101261</t>
  </si>
  <si>
    <t>ARCHIVERO DE 4 GAVETAS</t>
  </si>
  <si>
    <t>10101262</t>
  </si>
  <si>
    <t>10101263</t>
  </si>
  <si>
    <t>10101264</t>
  </si>
  <si>
    <t>SILLA TIPO TRINEO</t>
  </si>
  <si>
    <t>10101265</t>
  </si>
  <si>
    <t>10101266</t>
  </si>
  <si>
    <t>10101267</t>
  </si>
  <si>
    <t>10101268</t>
  </si>
  <si>
    <t>10101269</t>
  </si>
  <si>
    <t>10101270</t>
  </si>
  <si>
    <t>10101271</t>
  </si>
  <si>
    <t>10101272</t>
  </si>
  <si>
    <t>10101273</t>
  </si>
  <si>
    <t>10101274</t>
  </si>
  <si>
    <t>10101275</t>
  </si>
  <si>
    <t>10101276</t>
  </si>
  <si>
    <t>10101277</t>
  </si>
  <si>
    <t>10101278</t>
  </si>
  <si>
    <t>10101279</t>
  </si>
  <si>
    <t>10101280</t>
  </si>
  <si>
    <t>10101281</t>
  </si>
  <si>
    <t>10101282</t>
  </si>
  <si>
    <t>10101283</t>
  </si>
  <si>
    <t>10101284</t>
  </si>
  <si>
    <t>10101285</t>
  </si>
  <si>
    <t>10101286</t>
  </si>
  <si>
    <t>10101287</t>
  </si>
  <si>
    <t>10101288</t>
  </si>
  <si>
    <t>10101289</t>
  </si>
  <si>
    <t>10101290</t>
  </si>
  <si>
    <t>10101291</t>
  </si>
  <si>
    <t>10101292</t>
  </si>
  <si>
    <t>10101293</t>
  </si>
  <si>
    <t>10101294</t>
  </si>
  <si>
    <t>10101295</t>
  </si>
  <si>
    <t>10101296</t>
  </si>
  <si>
    <t>10101297</t>
  </si>
  <si>
    <t>10101298</t>
  </si>
  <si>
    <t>10101299</t>
  </si>
  <si>
    <t>10101300</t>
  </si>
  <si>
    <t>10101301</t>
  </si>
  <si>
    <t>10101302</t>
  </si>
  <si>
    <t>10101303</t>
  </si>
  <si>
    <t>10101304</t>
  </si>
  <si>
    <t>10101305</t>
  </si>
  <si>
    <t>10101306</t>
  </si>
  <si>
    <t>10101307</t>
  </si>
  <si>
    <t>10101308</t>
  </si>
  <si>
    <t>10101309</t>
  </si>
  <si>
    <t>10101310</t>
  </si>
  <si>
    <t>10101311</t>
  </si>
  <si>
    <t>10101312</t>
  </si>
  <si>
    <t>10101313</t>
  </si>
  <si>
    <t>10101314</t>
  </si>
  <si>
    <t>10101315</t>
  </si>
  <si>
    <t>10101316</t>
  </si>
  <si>
    <t>10101317</t>
  </si>
  <si>
    <t>10101318</t>
  </si>
  <si>
    <t>10101319</t>
  </si>
  <si>
    <t>10101320</t>
  </si>
  <si>
    <t>10101321</t>
  </si>
  <si>
    <t>10101322</t>
  </si>
  <si>
    <t>10101323</t>
  </si>
  <si>
    <t>10101324</t>
  </si>
  <si>
    <t>10101325</t>
  </si>
  <si>
    <t>10101326</t>
  </si>
  <si>
    <t>10101327</t>
  </si>
  <si>
    <t>10101328</t>
  </si>
  <si>
    <t>10101329</t>
  </si>
  <si>
    <t>10101330</t>
  </si>
  <si>
    <t>10101331</t>
  </si>
  <si>
    <t>10101332</t>
  </si>
  <si>
    <t>10101333</t>
  </si>
  <si>
    <t>10101334</t>
  </si>
  <si>
    <t>10101335</t>
  </si>
  <si>
    <t>MESA DE CENTRO</t>
  </si>
  <si>
    <t>40100305</t>
  </si>
  <si>
    <t>SEMBRADORA</t>
  </si>
  <si>
    <t>10101336</t>
  </si>
  <si>
    <t>PINTARRON</t>
  </si>
  <si>
    <t>10101337</t>
  </si>
  <si>
    <t>10101338</t>
  </si>
  <si>
    <t>10101339</t>
  </si>
  <si>
    <t>10101340</t>
  </si>
  <si>
    <t>10101341</t>
  </si>
  <si>
    <t>30100711</t>
  </si>
  <si>
    <t>LABORATORIO PLM (CPU)</t>
  </si>
  <si>
    <t>30100712</t>
  </si>
  <si>
    <t>EMPALMADORA DE FIBRA OPTICA</t>
  </si>
  <si>
    <t>30100705</t>
  </si>
  <si>
    <t>PIZARRON INTERACTIVO</t>
  </si>
  <si>
    <t>30100572</t>
  </si>
  <si>
    <t>EQUIPO DE SONIDO</t>
  </si>
  <si>
    <t>40100306</t>
  </si>
  <si>
    <t>PLANCHA TERMICA</t>
  </si>
  <si>
    <t>30100707</t>
  </si>
  <si>
    <t>CENTRAL NEUMATICA</t>
  </si>
  <si>
    <t>30100708</t>
  </si>
  <si>
    <t>PISTOLA MINI PLUMON</t>
  </si>
  <si>
    <t>30100709</t>
  </si>
  <si>
    <t>CABINA PARA SAND BLASTIG</t>
  </si>
  <si>
    <t>30100710</t>
  </si>
  <si>
    <t>COMPRESORA</t>
  </si>
  <si>
    <t>10101244</t>
  </si>
  <si>
    <t>RACK CON ORGANIZADORES INTELLINET</t>
  </si>
  <si>
    <t>40100438</t>
  </si>
  <si>
    <t>PLOTER</t>
  </si>
  <si>
    <t>10100851</t>
  </si>
  <si>
    <t>40100271</t>
  </si>
  <si>
    <t>ESTACIÓN PROFESIONAL</t>
  </si>
  <si>
    <t>10100818</t>
  </si>
  <si>
    <t>MONITOR</t>
  </si>
  <si>
    <t>40100237</t>
  </si>
  <si>
    <t>ROBOT</t>
  </si>
  <si>
    <t>20100008</t>
  </si>
  <si>
    <t>16073 (ID: 9657934)</t>
  </si>
  <si>
    <t>10100819</t>
  </si>
  <si>
    <t>DISCO DURO</t>
  </si>
  <si>
    <t>40100272</t>
  </si>
  <si>
    <t>INDICADOR DE CARGA</t>
  </si>
  <si>
    <t>30100508</t>
  </si>
  <si>
    <t>40100270</t>
  </si>
  <si>
    <t>PANEL SOLAR</t>
  </si>
  <si>
    <t>30100509</t>
  </si>
  <si>
    <t>CAMARA</t>
  </si>
  <si>
    <t>20100010</t>
  </si>
  <si>
    <t>16215 (ID: 993541)</t>
  </si>
  <si>
    <t>20100009</t>
  </si>
  <si>
    <t>16089 (ID: 973594)</t>
  </si>
  <si>
    <t>40100228</t>
  </si>
  <si>
    <t>SERVO MOTOR</t>
  </si>
  <si>
    <t>40100225</t>
  </si>
  <si>
    <t>MOTOR</t>
  </si>
  <si>
    <t>40100226</t>
  </si>
  <si>
    <t>40100227</t>
  </si>
  <si>
    <t>40100229</t>
  </si>
  <si>
    <t>TRACTOR</t>
  </si>
  <si>
    <t>40100230</t>
  </si>
  <si>
    <t>RASTRA</t>
  </si>
  <si>
    <t>40100232</t>
  </si>
  <si>
    <t>CULTIVADOR</t>
  </si>
  <si>
    <t>40100233</t>
  </si>
  <si>
    <t>ASPERSOR AGRICOLA</t>
  </si>
  <si>
    <t>40100231</t>
  </si>
  <si>
    <t>ROTURADOR</t>
  </si>
  <si>
    <t>30100465</t>
  </si>
  <si>
    <t>30100464</t>
  </si>
  <si>
    <t>CAMARA FOTOGRAFICA</t>
  </si>
  <si>
    <t>10100736</t>
  </si>
  <si>
    <t>10100737</t>
  </si>
  <si>
    <t>10100738</t>
  </si>
  <si>
    <t>10100739</t>
  </si>
  <si>
    <t>10100740</t>
  </si>
  <si>
    <t>10100741</t>
  </si>
  <si>
    <t>10100742</t>
  </si>
  <si>
    <t>10100743</t>
  </si>
  <si>
    <t>10100744</t>
  </si>
  <si>
    <t>CAJA CONVENCIONAL</t>
  </si>
  <si>
    <t>30100292</t>
  </si>
  <si>
    <t>30100293</t>
  </si>
  <si>
    <t>30100294</t>
  </si>
  <si>
    <t>30100295</t>
  </si>
  <si>
    <t>30100296</t>
  </si>
  <si>
    <t>30100297</t>
  </si>
  <si>
    <t>30100298</t>
  </si>
  <si>
    <t>30100299</t>
  </si>
  <si>
    <t>30100300</t>
  </si>
  <si>
    <t>30100301</t>
  </si>
  <si>
    <t>30100302</t>
  </si>
  <si>
    <t>30100303</t>
  </si>
  <si>
    <t>30100304</t>
  </si>
  <si>
    <t>30100305</t>
  </si>
  <si>
    <t>30100306</t>
  </si>
  <si>
    <t>30100307</t>
  </si>
  <si>
    <t>30100308</t>
  </si>
  <si>
    <t>30100309</t>
  </si>
  <si>
    <t>30100310</t>
  </si>
  <si>
    <t>30100311</t>
  </si>
  <si>
    <t>30100312</t>
  </si>
  <si>
    <t>30100313</t>
  </si>
  <si>
    <t>30100314</t>
  </si>
  <si>
    <t>30100315</t>
  </si>
  <si>
    <t>30100316</t>
  </si>
  <si>
    <t>30100317</t>
  </si>
  <si>
    <t>30100318</t>
  </si>
  <si>
    <t>30100319</t>
  </si>
  <si>
    <t>30100320</t>
  </si>
  <si>
    <t>30100321</t>
  </si>
  <si>
    <t>30100322</t>
  </si>
  <si>
    <t>30100416</t>
  </si>
  <si>
    <t>30100417</t>
  </si>
  <si>
    <t>30100418</t>
  </si>
  <si>
    <t>30100419</t>
  </si>
  <si>
    <t>30100420</t>
  </si>
  <si>
    <t>30100421</t>
  </si>
  <si>
    <t>30100422</t>
  </si>
  <si>
    <t>30100423</t>
  </si>
  <si>
    <t>30100424</t>
  </si>
  <si>
    <t>30100425</t>
  </si>
  <si>
    <t>30100426</t>
  </si>
  <si>
    <t>30100427</t>
  </si>
  <si>
    <t>30100428</t>
  </si>
  <si>
    <t>30100429</t>
  </si>
  <si>
    <t>30100430</t>
  </si>
  <si>
    <t>30100431</t>
  </si>
  <si>
    <t>30100432</t>
  </si>
  <si>
    <t>30100433</t>
  </si>
  <si>
    <t>30100434</t>
  </si>
  <si>
    <t>30100435</t>
  </si>
  <si>
    <t>30100436</t>
  </si>
  <si>
    <t>30100437</t>
  </si>
  <si>
    <t>30100438</t>
  </si>
  <si>
    <t>30100439</t>
  </si>
  <si>
    <t>30100440</t>
  </si>
  <si>
    <t>30100441</t>
  </si>
  <si>
    <t>30100442</t>
  </si>
  <si>
    <t>30100443</t>
  </si>
  <si>
    <t>30100444</t>
  </si>
  <si>
    <t>30100445</t>
  </si>
  <si>
    <t>30100446</t>
  </si>
  <si>
    <t>30100447</t>
  </si>
  <si>
    <t>30100448</t>
  </si>
  <si>
    <t>30100449</t>
  </si>
  <si>
    <t>30100450</t>
  </si>
  <si>
    <t>30100451</t>
  </si>
  <si>
    <t>30100452</t>
  </si>
  <si>
    <t>30100213</t>
  </si>
  <si>
    <t>30100214</t>
  </si>
  <si>
    <t>30100215</t>
  </si>
  <si>
    <t>30100216</t>
  </si>
  <si>
    <t>30100217</t>
  </si>
  <si>
    <t>30100218</t>
  </si>
  <si>
    <t>30100219</t>
  </si>
  <si>
    <t>30100220</t>
  </si>
  <si>
    <t>30100221</t>
  </si>
  <si>
    <t>30100222</t>
  </si>
  <si>
    <t>30100223</t>
  </si>
  <si>
    <t>30100224</t>
  </si>
  <si>
    <t>30100225</t>
  </si>
  <si>
    <t>30100226</t>
  </si>
  <si>
    <t>30100227</t>
  </si>
  <si>
    <t>30100228</t>
  </si>
  <si>
    <t>30100229</t>
  </si>
  <si>
    <t>30100230</t>
  </si>
  <si>
    <t>30100231</t>
  </si>
  <si>
    <t>30100232</t>
  </si>
  <si>
    <t>30100233</t>
  </si>
  <si>
    <t>30100234</t>
  </si>
  <si>
    <t>30100235</t>
  </si>
  <si>
    <t>30100236</t>
  </si>
  <si>
    <t>30100237</t>
  </si>
  <si>
    <t>30100238</t>
  </si>
  <si>
    <t>30100239</t>
  </si>
  <si>
    <t>30100240</t>
  </si>
  <si>
    <t>30100241</t>
  </si>
  <si>
    <t>30100242</t>
  </si>
  <si>
    <t>30100243</t>
  </si>
  <si>
    <t>30100244</t>
  </si>
  <si>
    <t>30100245</t>
  </si>
  <si>
    <t>30100246</t>
  </si>
  <si>
    <t>30100247</t>
  </si>
  <si>
    <t>30100248</t>
  </si>
  <si>
    <t>30100249</t>
  </si>
  <si>
    <t>30100250</t>
  </si>
  <si>
    <t>30100251</t>
  </si>
  <si>
    <t>30100252</t>
  </si>
  <si>
    <t>30100253</t>
  </si>
  <si>
    <t>30100254</t>
  </si>
  <si>
    <t>30100255</t>
  </si>
  <si>
    <t>30100256</t>
  </si>
  <si>
    <t>30100257</t>
  </si>
  <si>
    <t>30100258</t>
  </si>
  <si>
    <t>30100259</t>
  </si>
  <si>
    <t>30100260</t>
  </si>
  <si>
    <t>30100323</t>
  </si>
  <si>
    <t>30100324</t>
  </si>
  <si>
    <t>30100325</t>
  </si>
  <si>
    <t>30100326</t>
  </si>
  <si>
    <t>30100327</t>
  </si>
  <si>
    <t>30100328</t>
  </si>
  <si>
    <t>30100329</t>
  </si>
  <si>
    <t>30100330</t>
  </si>
  <si>
    <t>30100331</t>
  </si>
  <si>
    <t>30100332</t>
  </si>
  <si>
    <t>30100333</t>
  </si>
  <si>
    <t>30100334</t>
  </si>
  <si>
    <t>30100335</t>
  </si>
  <si>
    <t>30100336</t>
  </si>
  <si>
    <t>30100337</t>
  </si>
  <si>
    <t>30100338</t>
  </si>
  <si>
    <t>30100339</t>
  </si>
  <si>
    <t>30100340</t>
  </si>
  <si>
    <t>30100341</t>
  </si>
  <si>
    <t>30100342</t>
  </si>
  <si>
    <t>30100343</t>
  </si>
  <si>
    <t>30100344</t>
  </si>
  <si>
    <t>30100345</t>
  </si>
  <si>
    <t>30100346</t>
  </si>
  <si>
    <t>30100347</t>
  </si>
  <si>
    <t>30100348</t>
  </si>
  <si>
    <t>30100349</t>
  </si>
  <si>
    <t>30100350</t>
  </si>
  <si>
    <t>30100351</t>
  </si>
  <si>
    <t>30100352</t>
  </si>
  <si>
    <t>30100353</t>
  </si>
  <si>
    <t>30100261</t>
  </si>
  <si>
    <t>30100262</t>
  </si>
  <si>
    <t>30100263</t>
  </si>
  <si>
    <t>30100264</t>
  </si>
  <si>
    <t>30100265</t>
  </si>
  <si>
    <t>30100266</t>
  </si>
  <si>
    <t>30100267</t>
  </si>
  <si>
    <t>30100268</t>
  </si>
  <si>
    <t>30100269</t>
  </si>
  <si>
    <t>30100270</t>
  </si>
  <si>
    <t>30100271</t>
  </si>
  <si>
    <t>30100272</t>
  </si>
  <si>
    <t>30100273</t>
  </si>
  <si>
    <t>30100274</t>
  </si>
  <si>
    <t>30100275</t>
  </si>
  <si>
    <t>30100276</t>
  </si>
  <si>
    <t>30100277</t>
  </si>
  <si>
    <t>30100278</t>
  </si>
  <si>
    <t>30100279</t>
  </si>
  <si>
    <t>30100280</t>
  </si>
  <si>
    <t>30100281</t>
  </si>
  <si>
    <t>30100282</t>
  </si>
  <si>
    <t>30100283</t>
  </si>
  <si>
    <t>30100284</t>
  </si>
  <si>
    <t>30100285</t>
  </si>
  <si>
    <t>30100286</t>
  </si>
  <si>
    <t>30100287</t>
  </si>
  <si>
    <t>30100288</t>
  </si>
  <si>
    <t>30100289</t>
  </si>
  <si>
    <t>30100290</t>
  </si>
  <si>
    <t>30100291</t>
  </si>
  <si>
    <t>30100354</t>
  </si>
  <si>
    <t>30100355</t>
  </si>
  <si>
    <t>30100356</t>
  </si>
  <si>
    <t>30100357</t>
  </si>
  <si>
    <t>30100358</t>
  </si>
  <si>
    <t>30100359</t>
  </si>
  <si>
    <t>30100360</t>
  </si>
  <si>
    <t>30100361</t>
  </si>
  <si>
    <t>30100362</t>
  </si>
  <si>
    <t>30100363</t>
  </si>
  <si>
    <t>30100364</t>
  </si>
  <si>
    <t>30100365</t>
  </si>
  <si>
    <t>30100366</t>
  </si>
  <si>
    <t>30100367</t>
  </si>
  <si>
    <t>30100368</t>
  </si>
  <si>
    <t>30100369</t>
  </si>
  <si>
    <t>30100370</t>
  </si>
  <si>
    <t>30100371</t>
  </si>
  <si>
    <t>30100372</t>
  </si>
  <si>
    <t>30100373</t>
  </si>
  <si>
    <t>30100374</t>
  </si>
  <si>
    <t>30100375</t>
  </si>
  <si>
    <t>30100376</t>
  </si>
  <si>
    <t>30100377</t>
  </si>
  <si>
    <t>30100378</t>
  </si>
  <si>
    <t>30100379</t>
  </si>
  <si>
    <t>30100380</t>
  </si>
  <si>
    <t>30100381</t>
  </si>
  <si>
    <t>30100382</t>
  </si>
  <si>
    <t>30100383</t>
  </si>
  <si>
    <t>30100384</t>
  </si>
  <si>
    <t>30100453</t>
  </si>
  <si>
    <t>30100454</t>
  </si>
  <si>
    <t>30100455</t>
  </si>
  <si>
    <t>30100456</t>
  </si>
  <si>
    <t>30100457</t>
  </si>
  <si>
    <t>30100458</t>
  </si>
  <si>
    <t>30100459</t>
  </si>
  <si>
    <t>30100460</t>
  </si>
  <si>
    <t>30100461</t>
  </si>
  <si>
    <t>30100462</t>
  </si>
  <si>
    <t>10100726</t>
  </si>
  <si>
    <t>PIZARRÓN</t>
  </si>
  <si>
    <t>10100727</t>
  </si>
  <si>
    <t>10100728</t>
  </si>
  <si>
    <t>10100729</t>
  </si>
  <si>
    <t>10100730</t>
  </si>
  <si>
    <t>10100731</t>
  </si>
  <si>
    <t>10100732</t>
  </si>
  <si>
    <t>10100733</t>
  </si>
  <si>
    <t>10100734</t>
  </si>
  <si>
    <t>10100735</t>
  </si>
  <si>
    <t>30100463</t>
  </si>
  <si>
    <t>GIMNASIO DE 3 ESTACIONES</t>
  </si>
  <si>
    <t>30100385</t>
  </si>
  <si>
    <t>30100386</t>
  </si>
  <si>
    <t>30100387</t>
  </si>
  <si>
    <t>30100388</t>
  </si>
  <si>
    <t>30100389</t>
  </si>
  <si>
    <t>30100390</t>
  </si>
  <si>
    <t>30100391</t>
  </si>
  <si>
    <t>30100392</t>
  </si>
  <si>
    <t>30100393</t>
  </si>
  <si>
    <t>30100394</t>
  </si>
  <si>
    <t>30100395</t>
  </si>
  <si>
    <t>30100396</t>
  </si>
  <si>
    <t>30100397</t>
  </si>
  <si>
    <t>30100398</t>
  </si>
  <si>
    <t>30100399</t>
  </si>
  <si>
    <t>30100400</t>
  </si>
  <si>
    <t>30100401</t>
  </si>
  <si>
    <t>30100402</t>
  </si>
  <si>
    <t>30100403</t>
  </si>
  <si>
    <t>30100404</t>
  </si>
  <si>
    <t>30100405</t>
  </si>
  <si>
    <t>30100406</t>
  </si>
  <si>
    <t>30100407</t>
  </si>
  <si>
    <t>30100408</t>
  </si>
  <si>
    <t>30100409</t>
  </si>
  <si>
    <t>30100410</t>
  </si>
  <si>
    <t>30100411</t>
  </si>
  <si>
    <t>30100412</t>
  </si>
  <si>
    <t>30100413</t>
  </si>
  <si>
    <t>30100414</t>
  </si>
  <si>
    <t>30100415</t>
  </si>
  <si>
    <t>20100006</t>
  </si>
  <si>
    <t>14712 (ID:386009)</t>
  </si>
  <si>
    <t>20100007</t>
  </si>
  <si>
    <t>14712 (ID:386028)</t>
  </si>
  <si>
    <t>20100004</t>
  </si>
  <si>
    <t>14647</t>
  </si>
  <si>
    <t>20100005</t>
  </si>
  <si>
    <t>14648</t>
  </si>
  <si>
    <t>10003054</t>
  </si>
  <si>
    <t>SISTEMA DE PATRONAJE TEXTIL DPI</t>
  </si>
  <si>
    <t>10003053</t>
  </si>
  <si>
    <t>LABORATORIO DE IDIOMAS PARA 28 ALUMNOS Y 1 PROFESO</t>
  </si>
  <si>
    <t>30000652</t>
  </si>
  <si>
    <t>SISTEMA DE RESPUESTA INALÁMBRICO GRUPAL</t>
  </si>
  <si>
    <t>10003051</t>
  </si>
  <si>
    <t>200 SILLAS CON PALETA, ASIENTO Y REPALDO</t>
  </si>
  <si>
    <t>20000025</t>
  </si>
  <si>
    <t>TSURU GSII EQP. TM</t>
  </si>
  <si>
    <t>10003044</t>
  </si>
  <si>
    <t>COPIADORA IMPRESORA</t>
  </si>
  <si>
    <t>10003045</t>
  </si>
  <si>
    <t>30000651</t>
  </si>
  <si>
    <t>COMPUTADORA LANIX CORP 4190 C/LSD 17"</t>
  </si>
  <si>
    <t>10003046</t>
  </si>
  <si>
    <t>COPIADORA IMPRESORA SCANER Y FAX LASER</t>
  </si>
  <si>
    <t>10003047</t>
  </si>
  <si>
    <t>10003048</t>
  </si>
  <si>
    <t>10003049</t>
  </si>
  <si>
    <t>10003050</t>
  </si>
  <si>
    <t>30000642</t>
  </si>
  <si>
    <t>30000643</t>
  </si>
  <si>
    <t>30000644</t>
  </si>
  <si>
    <t>30000645</t>
  </si>
  <si>
    <t>30000646</t>
  </si>
  <si>
    <t>30000647</t>
  </si>
  <si>
    <t>30000648</t>
  </si>
  <si>
    <t>30000649</t>
  </si>
  <si>
    <t>30000650</t>
  </si>
  <si>
    <t>10003052</t>
  </si>
  <si>
    <t>20000024</t>
  </si>
  <si>
    <t>AUTOBUS URBANO MARCA DINA MOTOR TRASERO</t>
  </si>
  <si>
    <t>10000057</t>
  </si>
  <si>
    <t>LABORATORIO DE IDIOMAS MULTIMEDIA (UTSAL)</t>
  </si>
  <si>
    <t>30000083</t>
  </si>
  <si>
    <t>TELEFONO MULTIMEDIA</t>
  </si>
  <si>
    <t>30000084</t>
  </si>
  <si>
    <t>RADIO PORTATIL</t>
  </si>
  <si>
    <t>30000085</t>
  </si>
  <si>
    <t>SISTEMA DE PUBLIDIFUSION</t>
  </si>
  <si>
    <t>30000082</t>
  </si>
  <si>
    <t>LABORATORIO DE IDIOMAS 26 ALUMNOS Y 1 PROFESOR</t>
  </si>
  <si>
    <t>20000021</t>
  </si>
  <si>
    <t>TSURU MILLON Y MEDIO, MODELO 2011. DIR. HIDRAULICA</t>
  </si>
  <si>
    <t>20000022</t>
  </si>
  <si>
    <t>20000023</t>
  </si>
  <si>
    <t>40000027</t>
  </si>
  <si>
    <t>PICADO, MAQUINA CORTADORA</t>
  </si>
  <si>
    <t>40000028</t>
  </si>
  <si>
    <t>SELLADORA AL VACIO</t>
  </si>
  <si>
    <t>40000026</t>
  </si>
  <si>
    <t>DESESPINADORA</t>
  </si>
  <si>
    <t>40000029</t>
  </si>
  <si>
    <t>LLENADORA DE ACERO INOXIDABLE</t>
  </si>
  <si>
    <t>40000024</t>
  </si>
  <si>
    <t>40000025</t>
  </si>
  <si>
    <t>MAQUINA DE COSER OVERLOCK</t>
  </si>
  <si>
    <t>10000056</t>
  </si>
  <si>
    <t>10000055</t>
  </si>
  <si>
    <t>PUPITRE</t>
  </si>
  <si>
    <t>10000054</t>
  </si>
  <si>
    <t>KIT DE COMPETENCIA</t>
  </si>
  <si>
    <t>30000081</t>
  </si>
  <si>
    <t>10000051</t>
  </si>
  <si>
    <t>10000052</t>
  </si>
  <si>
    <t>10000053</t>
  </si>
  <si>
    <t>PANTALLA MANUAL DE TECHO</t>
  </si>
  <si>
    <t>10000050</t>
  </si>
  <si>
    <t>HORNO DE MICROONDAS</t>
  </si>
  <si>
    <t>10000049</t>
  </si>
  <si>
    <t>GRABADORAS</t>
  </si>
  <si>
    <t>20000020</t>
  </si>
  <si>
    <t>URVAN MODELO 2010 15 PAS. T/M A/A</t>
  </si>
  <si>
    <t>30000056</t>
  </si>
  <si>
    <t>COMPUTADORA</t>
  </si>
  <si>
    <t>30000057</t>
  </si>
  <si>
    <t>30000058</t>
  </si>
  <si>
    <t>30000059</t>
  </si>
  <si>
    <t>30000060</t>
  </si>
  <si>
    <t>30000061</t>
  </si>
  <si>
    <t>30000062</t>
  </si>
  <si>
    <t>30000063</t>
  </si>
  <si>
    <t>30000064</t>
  </si>
  <si>
    <t>30000065</t>
  </si>
  <si>
    <t>30000066</t>
  </si>
  <si>
    <t>30000067</t>
  </si>
  <si>
    <t>30000068</t>
  </si>
  <si>
    <t>30000069</t>
  </si>
  <si>
    <t>30000070</t>
  </si>
  <si>
    <t>30000071</t>
  </si>
  <si>
    <t>30000072</t>
  </si>
  <si>
    <t>30000073</t>
  </si>
  <si>
    <t>30000074</t>
  </si>
  <si>
    <t>30000075</t>
  </si>
  <si>
    <t>30000076</t>
  </si>
  <si>
    <t>30000077</t>
  </si>
  <si>
    <t>30000078</t>
  </si>
  <si>
    <t>30000079</t>
  </si>
  <si>
    <t>30000080</t>
  </si>
  <si>
    <t>30000028</t>
  </si>
  <si>
    <t>30000031</t>
  </si>
  <si>
    <t>30000036</t>
  </si>
  <si>
    <t>30000038</t>
  </si>
  <si>
    <t>30000040</t>
  </si>
  <si>
    <t>30000050</t>
  </si>
  <si>
    <t>30000051</t>
  </si>
  <si>
    <t>30000055</t>
  </si>
  <si>
    <t>30000030</t>
  </si>
  <si>
    <t>30000052</t>
  </si>
  <si>
    <t>30000039</t>
  </si>
  <si>
    <t>30000048</t>
  </si>
  <si>
    <t>30000049</t>
  </si>
  <si>
    <t>30000054</t>
  </si>
  <si>
    <t>30000033</t>
  </si>
  <si>
    <t>30000046</t>
  </si>
  <si>
    <t>30000047</t>
  </si>
  <si>
    <t>30000053</t>
  </si>
  <si>
    <t>30000029</t>
  </si>
  <si>
    <t>30000032</t>
  </si>
  <si>
    <t>30000034</t>
  </si>
  <si>
    <t>30000035</t>
  </si>
  <si>
    <t>30000037</t>
  </si>
  <si>
    <t>30000041</t>
  </si>
  <si>
    <t>30000042</t>
  </si>
  <si>
    <t>30000043</t>
  </si>
  <si>
    <t>30000044</t>
  </si>
  <si>
    <t>30000045</t>
  </si>
  <si>
    <t>10000048</t>
  </si>
  <si>
    <t>MINICOMPONENTE</t>
  </si>
  <si>
    <t>30000027</t>
  </si>
  <si>
    <t>BLACKBERRY 95</t>
  </si>
  <si>
    <t>10000043</t>
  </si>
  <si>
    <t>VENTILADOR DE PISO 20``</t>
  </si>
  <si>
    <t>10000047</t>
  </si>
  <si>
    <t>FRIGOBAR</t>
  </si>
  <si>
    <t>10000040</t>
  </si>
  <si>
    <t>10000041</t>
  </si>
  <si>
    <t>10000044</t>
  </si>
  <si>
    <t>10000045</t>
  </si>
  <si>
    <t>10000038</t>
  </si>
  <si>
    <t>10000042</t>
  </si>
  <si>
    <t>10000046</t>
  </si>
  <si>
    <t>HORNO MICROONDAS</t>
  </si>
  <si>
    <t>110000000</t>
  </si>
  <si>
    <t>PLATAFORMA DE 10 CMS DE ESPESOR</t>
  </si>
  <si>
    <t>110000001</t>
  </si>
  <si>
    <t>CASETA TERNIUM MULTYPANEL CON MEDIDA DE 13.80*9.00</t>
  </si>
  <si>
    <t>10000037</t>
  </si>
  <si>
    <t>30000026</t>
  </si>
  <si>
    <t>40000021</t>
  </si>
  <si>
    <t>EQUIPO ELECTRONEUMÁTICA</t>
  </si>
  <si>
    <t>40000022</t>
  </si>
  <si>
    <t>MODULO ELECTROHIDRAULICA AVANZADA</t>
  </si>
  <si>
    <t>40000023</t>
  </si>
  <si>
    <t>MÓDULO CONTROL LÓGICO PROGRAMABLE PL'CS</t>
  </si>
  <si>
    <t>40000020</t>
  </si>
  <si>
    <t>LABORATORIO DE ELECTRONICA</t>
  </si>
  <si>
    <t>10000035</t>
  </si>
  <si>
    <t>SILLA DE TRABAJO RECLINABLE</t>
  </si>
  <si>
    <t>10000036</t>
  </si>
  <si>
    <t>30000025</t>
  </si>
  <si>
    <t>IMPRESORA MAGICOLOR 2550</t>
  </si>
  <si>
    <t>40000019</t>
  </si>
  <si>
    <t>MAQUINA PARA COSER BOTONES</t>
  </si>
  <si>
    <t>40000014</t>
  </si>
  <si>
    <t>MAQUINA DE 1 AGUJA, COSTURA RECTA</t>
  </si>
  <si>
    <t>40000015</t>
  </si>
  <si>
    <t>40000017</t>
  </si>
  <si>
    <t>MAQUINA INTERLOCK DE 3 AGUJAS</t>
  </si>
  <si>
    <t>40000016</t>
  </si>
  <si>
    <t>MAQUINA OVERLOCK DE 5 HILOS CON PUNTADA DE SEGURID</t>
  </si>
  <si>
    <t>40000018</t>
  </si>
  <si>
    <t>MAQUINA DE OJAL DOBLE DESPUNTE MECANICA CON SISTEM</t>
  </si>
  <si>
    <t>40000013</t>
  </si>
  <si>
    <t>30000020</t>
  </si>
  <si>
    <t>COMPUTADORA PORTATIL HP 6730B</t>
  </si>
  <si>
    <t>30000021</t>
  </si>
  <si>
    <t>30000022</t>
  </si>
  <si>
    <t>SWITCH  CISCO</t>
  </si>
  <si>
    <t>30000023</t>
  </si>
  <si>
    <t>40000000</t>
  </si>
  <si>
    <t>PLANCHA PARA GORRA DE IMPORTACION</t>
  </si>
  <si>
    <t>30000012</t>
  </si>
  <si>
    <t>NOTEBOOK PORTEGE TOSHIBA</t>
  </si>
  <si>
    <t>40000004</t>
  </si>
  <si>
    <t>PERSPIROMETRO (APARATO PARA PRUEBA DE SOLIDEZ AL S</t>
  </si>
  <si>
    <t>40000006</t>
  </si>
  <si>
    <t>ASPE CON CAPACIDAD PARA 5 HILOS MANUAL</t>
  </si>
  <si>
    <t>40000008</t>
  </si>
  <si>
    <t>APARATO PARA PRUEBAS DE APARIENCIA AUTOMATICO EN H</t>
  </si>
  <si>
    <t>40000009</t>
  </si>
  <si>
    <t>APARATO PARA PRUEBAS DE RESISTENCIA A LA FLAMA</t>
  </si>
  <si>
    <t>40000010</t>
  </si>
  <si>
    <t>DINAMOMETRO PARA HILO CON SISTEMA DE PENDULO AUTOM</t>
  </si>
  <si>
    <t>20000018</t>
  </si>
  <si>
    <t>AUTOMOVIL POINTER MOTOR 1.8 LTS. 99 CV 98 HP STD 4</t>
  </si>
  <si>
    <t>40000001</t>
  </si>
  <si>
    <t>KIT DE PRENSA E IMPRESORA</t>
  </si>
  <si>
    <t>10000029</t>
  </si>
  <si>
    <t>40000011</t>
  </si>
  <si>
    <t>ALFA ELECTRICO</t>
  </si>
  <si>
    <t>40000012</t>
  </si>
  <si>
    <t>ALFA ELECTRICO MEDIDA EXTERIOR 106*980CM.</t>
  </si>
  <si>
    <t>30000000</t>
  </si>
  <si>
    <t>30000001</t>
  </si>
  <si>
    <t>30000002</t>
  </si>
  <si>
    <t>30000003</t>
  </si>
  <si>
    <t>30000004</t>
  </si>
  <si>
    <t>30000011</t>
  </si>
  <si>
    <t>30000013</t>
  </si>
  <si>
    <t>VIDEO PROYECTOR SONY VPL-CS5</t>
  </si>
  <si>
    <t>30000014</t>
  </si>
  <si>
    <t>COPIADORA SCANNER</t>
  </si>
  <si>
    <t>10000030</t>
  </si>
  <si>
    <t>ARCHIVERO VERTICAL METALICO</t>
  </si>
  <si>
    <t>30000005</t>
  </si>
  <si>
    <t>30000006</t>
  </si>
  <si>
    <t>30000007</t>
  </si>
  <si>
    <t>30000008</t>
  </si>
  <si>
    <t>30000009</t>
  </si>
  <si>
    <t>30000010</t>
  </si>
  <si>
    <t>20000019</t>
  </si>
  <si>
    <t>10000031</t>
  </si>
  <si>
    <t>40000002</t>
  </si>
  <si>
    <t>GABINETE DE LUZ PARA COMPARAR MUESTRAS DE COLOR</t>
  </si>
  <si>
    <t>40000003</t>
  </si>
  <si>
    <t>APARATO DE PRUEBAS DE SOLIDEZ AL FROTE MANUAL</t>
  </si>
  <si>
    <t>40000005</t>
  </si>
  <si>
    <t>MAQUINA DE TEÑIDO HT, ALTA TEMPERATURA EN ACERO IN</t>
  </si>
  <si>
    <t>40000007</t>
  </si>
  <si>
    <t>TORSIOMETRO MANUAL</t>
  </si>
  <si>
    <t>30000015</t>
  </si>
  <si>
    <t>COMPUTADORA PORTATIL TOSHIBA TECRAA10-SP5801/CORE</t>
  </si>
  <si>
    <t>20000017</t>
  </si>
  <si>
    <t>VEHÍCULO CHEVY  5 PTAS. COLOR PLATA BRILLANTE</t>
  </si>
  <si>
    <t>20000016</t>
  </si>
  <si>
    <t>VEHÍCULO CHEVY  5 PTAS. COLOR DORADO METÁLICO</t>
  </si>
  <si>
    <t>10000032</t>
  </si>
  <si>
    <t>MESA DE JUNTAS</t>
  </si>
  <si>
    <t>10000033</t>
  </si>
  <si>
    <t>ESCRITORIO EJECUTIVO DE 2 PEDESTALES</t>
  </si>
  <si>
    <t>10000034</t>
  </si>
  <si>
    <t>MESA REDONDA PARA USOS MULTIPLES CON BASE DE TUBO</t>
  </si>
  <si>
    <t>10000026</t>
  </si>
  <si>
    <t>ESTANTE VITRINA ALTO CON 5 ENTREPAÑOS</t>
  </si>
  <si>
    <t>10000027</t>
  </si>
  <si>
    <t>10000028</t>
  </si>
  <si>
    <t>10000024</t>
  </si>
  <si>
    <t>10000025</t>
  </si>
  <si>
    <t>10000001</t>
  </si>
  <si>
    <t>TELEVISION LCD DE 40``</t>
  </si>
  <si>
    <t>10000002</t>
  </si>
  <si>
    <t>10000000</t>
  </si>
  <si>
    <t>10000003</t>
  </si>
  <si>
    <t>MINI COMPONENTE</t>
  </si>
  <si>
    <t>10000017</t>
  </si>
  <si>
    <t>GONDOLAS DE PARED PARA LIBROS (ESTANTE)</t>
  </si>
  <si>
    <t>10000018</t>
  </si>
  <si>
    <t>10000019</t>
  </si>
  <si>
    <t>10000020</t>
  </si>
  <si>
    <t>10000021</t>
  </si>
  <si>
    <t>10000022</t>
  </si>
  <si>
    <t>10000023</t>
  </si>
  <si>
    <t>10000005</t>
  </si>
  <si>
    <t>10000006</t>
  </si>
  <si>
    <t>10000007</t>
  </si>
  <si>
    <t>10000008</t>
  </si>
  <si>
    <t>10000009</t>
  </si>
  <si>
    <t>10000010</t>
  </si>
  <si>
    <t>10000011</t>
  </si>
  <si>
    <t>10000012</t>
  </si>
  <si>
    <t>10000013</t>
  </si>
  <si>
    <t>10000014</t>
  </si>
  <si>
    <t>10000015</t>
  </si>
  <si>
    <t>10000016</t>
  </si>
  <si>
    <t>10000004</t>
  </si>
  <si>
    <t>PANTALLA DE PROYECCION DUAL</t>
  </si>
  <si>
    <t>Al  31 de Marzo de 2017</t>
  </si>
  <si>
    <t>Mtro. Alejandro Sánchez García.</t>
  </si>
  <si>
    <t>____________________________________________</t>
  </si>
  <si>
    <t>Rector.</t>
  </si>
  <si>
    <t>Al 31 de Marzo de 2017</t>
  </si>
  <si>
    <t>Al  31 de Marzo de  2017</t>
  </si>
  <si>
    <t>Al 31 Marzo  2017</t>
  </si>
  <si>
    <t>Ingresos propios (Derechos Educativos y productos 2016)</t>
  </si>
  <si>
    <t>Construcción de Obelisco Institucional</t>
  </si>
  <si>
    <t>Ingresos propios (Derechos Educativos 2016)</t>
  </si>
  <si>
    <t>Construcción de cancha de futbol Uruguayo</t>
  </si>
  <si>
    <t>Derechos educativos</t>
  </si>
  <si>
    <t>Construcción de  fachada  de acceso peatonal y vehicular, incluye caseta de vigilancia y obra exterior.</t>
  </si>
  <si>
    <t>Al 31 de Marzo del  2017</t>
  </si>
  <si>
    <t>Al  31 de Enero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</si>
</sst>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General_)"/>
    <numFmt numFmtId="167" formatCode="0_ ;\-0\ "/>
    <numFmt numFmtId="168" formatCode="#,##0_ ;\-#,##0\ "/>
    <numFmt numFmtId="169" formatCode="#,##0.00;\-#,##0.00;&quot; &quot;"/>
    <numFmt numFmtId="170" formatCode="#,##0;\-#,##0;&quot; &quot;"/>
    <numFmt numFmtId="171" formatCode="#,##0.000000000"/>
    <numFmt numFmtId="172" formatCode="_-[$€-2]* #,##0.00_-;\-[$€-2]* #,##0.00_-;_-[$€-2]* &quot;-&quot;??_-"/>
    <numFmt numFmtId="173" formatCode="_-* #,##0.00\ _€_-;\-* #,##0.00\ _€_-;_-* &quot;-&quot;??\ _€_-;_-@_-"/>
    <numFmt numFmtId="174" formatCode="#,##0.00_ ;\-#,##0.00\ "/>
    <numFmt numFmtId="175" formatCode="_-* #,##0.0000_-;\-* #,##0.0000_-;_-* &quot;-&quot;??_-;_-@_-"/>
    <numFmt numFmtId="177" formatCode="&quot;$&quot;#,##0.00"/>
  </numFmts>
  <fonts count="57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0"/>
      <color rgb="FF00206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0"/>
      <color theme="1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0"/>
      <name val="Arial"/>
      <family val="2"/>
    </font>
    <font>
      <b/>
      <i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 tint="0.34998626667073579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Soberana Sans Light"/>
    </font>
    <font>
      <sz val="10"/>
      <color theme="1"/>
      <name val="Calibri"/>
      <family val="2"/>
      <scheme val="minor"/>
    </font>
    <font>
      <b/>
      <sz val="10"/>
      <color rgb="FF0070C0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222222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b/>
      <sz val="8"/>
      <color indexed="8"/>
      <name val="Arial"/>
      <family val="2"/>
    </font>
    <font>
      <b/>
      <sz val="11"/>
      <color rgb="FF002060"/>
      <name val="Arial"/>
      <family val="2"/>
    </font>
    <font>
      <sz val="12"/>
      <color indexed="24"/>
      <name val="Arial"/>
      <family val="2"/>
    </font>
    <font>
      <b/>
      <sz val="18"/>
      <color indexed="24"/>
      <name val="Arial"/>
      <family val="2"/>
    </font>
    <font>
      <b/>
      <sz val="14"/>
      <color indexed="24"/>
      <name val="Arial"/>
      <family val="2"/>
    </font>
    <font>
      <sz val="11"/>
      <color theme="1"/>
      <name val="Garamond"/>
      <family val="2"/>
    </font>
    <font>
      <b/>
      <u/>
      <sz val="10"/>
      <name val="Arial"/>
      <family val="2"/>
    </font>
    <font>
      <b/>
      <shadow/>
      <sz val="24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b/>
      <sz val="8"/>
      <color rgb="FF000000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51">
    <xf numFmtId="0" fontId="0" fillId="0" borderId="0"/>
    <xf numFmtId="166" fontId="3" fillId="0" borderId="0"/>
    <xf numFmtId="165" fontId="7" fillId="0" borderId="0" applyFont="0" applyFill="0" applyBorder="0" applyAlignment="0" applyProtection="0"/>
    <xf numFmtId="0" fontId="3" fillId="0" borderId="0"/>
    <xf numFmtId="0" fontId="7" fillId="0" borderId="0"/>
    <xf numFmtId="165" fontId="11" fillId="0" borderId="0" applyFont="0" applyFill="0" applyBorder="0" applyAlignment="0" applyProtection="0"/>
    <xf numFmtId="0" fontId="3" fillId="0" borderId="0"/>
    <xf numFmtId="0" fontId="8" fillId="0" borderId="0"/>
    <xf numFmtId="0" fontId="3" fillId="0" borderId="0"/>
    <xf numFmtId="9" fontId="8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3" fillId="0" borderId="0"/>
    <xf numFmtId="0" fontId="44" fillId="0" borderId="0" applyNumberFormat="0" applyFill="0" applyBorder="0" applyAlignment="0" applyProtection="0"/>
    <xf numFmtId="2" fontId="44" fillId="0" borderId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Protection="0">
      <alignment horizontal="center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9" borderId="46" applyNumberFormat="0" applyFont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0" fontId="44" fillId="0" borderId="47" applyNumberFormat="0" applyFill="0" applyAlignment="0" applyProtection="0"/>
    <xf numFmtId="173" fontId="11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165" fontId="3" fillId="0" borderId="0" applyFont="0" applyFill="0" applyBorder="0" applyAlignment="0" applyProtection="0"/>
    <xf numFmtId="0" fontId="7" fillId="0" borderId="0"/>
    <xf numFmtId="0" fontId="3" fillId="0" borderId="0"/>
    <xf numFmtId="165" fontId="7" fillId="0" borderId="0" applyFont="0" applyFill="0" applyBorder="0" applyAlignment="0" applyProtection="0"/>
    <xf numFmtId="0" fontId="4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/>
    <xf numFmtId="0" fontId="3" fillId="0" borderId="0"/>
    <xf numFmtId="0" fontId="3" fillId="0" borderId="0"/>
    <xf numFmtId="0" fontId="3" fillId="0" borderId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059">
    <xf numFmtId="0" fontId="0" fillId="0" borderId="0" xfId="0"/>
    <xf numFmtId="167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14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8" fillId="4" borderId="0" xfId="0" applyFont="1" applyFill="1"/>
    <xf numFmtId="49" fontId="12" fillId="4" borderId="19" xfId="0" applyNumberFormat="1" applyFont="1" applyFill="1" applyBorder="1" applyAlignment="1">
      <alignment horizontal="left"/>
    </xf>
    <xf numFmtId="169" fontId="12" fillId="4" borderId="19" xfId="0" applyNumberFormat="1" applyFont="1" applyFill="1" applyBorder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horizontal="left"/>
    </xf>
    <xf numFmtId="169" fontId="12" fillId="4" borderId="5" xfId="0" applyNumberFormat="1" applyFont="1" applyFill="1" applyBorder="1"/>
    <xf numFmtId="170" fontId="12" fillId="4" borderId="5" xfId="0" applyNumberFormat="1" applyFont="1" applyFill="1" applyBorder="1"/>
    <xf numFmtId="0" fontId="13" fillId="0" borderId="0" xfId="0" applyFont="1" applyBorder="1" applyAlignment="1">
      <alignment horizontal="center"/>
    </xf>
    <xf numFmtId="0" fontId="17" fillId="7" borderId="0" xfId="0" applyFont="1" applyFill="1"/>
    <xf numFmtId="0" fontId="18" fillId="7" borderId="0" xfId="0" applyFont="1" applyFill="1" applyBorder="1" applyAlignment="1"/>
    <xf numFmtId="0" fontId="17" fillId="4" borderId="0" xfId="0" applyFont="1" applyFill="1"/>
    <xf numFmtId="0" fontId="12" fillId="0" borderId="0" xfId="3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7" fillId="0" borderId="0" xfId="0" applyFont="1" applyFill="1" applyBorder="1"/>
    <xf numFmtId="0" fontId="12" fillId="4" borderId="0" xfId="3" applyFont="1" applyFill="1" applyBorder="1" applyAlignment="1">
      <alignment horizontal="center"/>
    </xf>
    <xf numFmtId="0" fontId="12" fillId="4" borderId="0" xfId="0" applyFont="1" applyFill="1" applyBorder="1" applyAlignment="1">
      <alignment horizontal="right"/>
    </xf>
    <xf numFmtId="0" fontId="12" fillId="4" borderId="0" xfId="0" applyNumberFormat="1" applyFont="1" applyFill="1" applyBorder="1" applyAlignment="1" applyProtection="1">
      <protection locked="0"/>
    </xf>
    <xf numFmtId="0" fontId="17" fillId="4" borderId="0" xfId="0" applyFont="1" applyFill="1" applyBorder="1"/>
    <xf numFmtId="0" fontId="12" fillId="4" borderId="0" xfId="3" applyFont="1" applyFill="1" applyBorder="1" applyAlignment="1">
      <alignment horizontal="centerContinuous"/>
    </xf>
    <xf numFmtId="0" fontId="18" fillId="4" borderId="0" xfId="0" applyFont="1" applyFill="1" applyBorder="1" applyAlignment="1">
      <alignment horizontal="center"/>
    </xf>
    <xf numFmtId="0" fontId="17" fillId="4" borderId="0" xfId="0" applyFont="1" applyFill="1" applyBorder="1" applyAlignment="1"/>
    <xf numFmtId="0" fontId="3" fillId="4" borderId="0" xfId="3" applyFont="1" applyFill="1" applyBorder="1" applyAlignment="1">
      <alignment horizontal="center" vertical="center"/>
    </xf>
    <xf numFmtId="0" fontId="3" fillId="4" borderId="0" xfId="3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 vertical="center"/>
    </xf>
    <xf numFmtId="167" fontId="12" fillId="7" borderId="6" xfId="2" applyNumberFormat="1" applyFont="1" applyFill="1" applyBorder="1" applyAlignment="1">
      <alignment horizontal="center" vertical="center"/>
    </xf>
    <xf numFmtId="0" fontId="12" fillId="7" borderId="6" xfId="3" applyFont="1" applyFill="1" applyBorder="1" applyAlignment="1">
      <alignment horizontal="center" vertical="center"/>
    </xf>
    <xf numFmtId="0" fontId="12" fillId="7" borderId="10" xfId="3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/>
    </xf>
    <xf numFmtId="0" fontId="17" fillId="4" borderId="1" xfId="0" applyFont="1" applyFill="1" applyBorder="1" applyAlignment="1"/>
    <xf numFmtId="0" fontId="12" fillId="4" borderId="0" xfId="3" applyFont="1" applyFill="1" applyBorder="1" applyAlignment="1">
      <alignment vertical="center"/>
    </xf>
    <xf numFmtId="0" fontId="3" fillId="4" borderId="0" xfId="3" applyFont="1" applyFill="1" applyBorder="1" applyAlignment="1"/>
    <xf numFmtId="0" fontId="17" fillId="4" borderId="2" xfId="0" applyFont="1" applyFill="1" applyBorder="1"/>
    <xf numFmtId="0" fontId="12" fillId="4" borderId="1" xfId="0" applyFont="1" applyFill="1" applyBorder="1" applyAlignment="1"/>
    <xf numFmtId="3" fontId="3" fillId="4" borderId="0" xfId="0" applyNumberFormat="1" applyFont="1" applyFill="1" applyBorder="1" applyAlignment="1">
      <alignment vertical="top"/>
    </xf>
    <xf numFmtId="0" fontId="17" fillId="4" borderId="0" xfId="0" applyFont="1" applyFill="1" applyBorder="1" applyAlignment="1">
      <alignment vertical="top"/>
    </xf>
    <xf numFmtId="0" fontId="17" fillId="4" borderId="2" xfId="0" applyFont="1" applyFill="1" applyBorder="1" applyAlignment="1"/>
    <xf numFmtId="0" fontId="17" fillId="4" borderId="0" xfId="0" applyFont="1" applyFill="1" applyAlignment="1"/>
    <xf numFmtId="0" fontId="12" fillId="4" borderId="1" xfId="0" applyFont="1" applyFill="1" applyBorder="1" applyAlignment="1">
      <alignment horizontal="left" vertical="top"/>
    </xf>
    <xf numFmtId="3" fontId="12" fillId="4" borderId="0" xfId="0" applyNumberFormat="1" applyFont="1" applyFill="1" applyBorder="1" applyAlignment="1">
      <alignment vertical="top"/>
    </xf>
    <xf numFmtId="0" fontId="17" fillId="4" borderId="2" xfId="0" applyFont="1" applyFill="1" applyBorder="1" applyAlignment="1">
      <alignment vertical="top"/>
    </xf>
    <xf numFmtId="0" fontId="3" fillId="4" borderId="1" xfId="0" applyFont="1" applyFill="1" applyBorder="1" applyAlignment="1">
      <alignment horizontal="left" vertical="top"/>
    </xf>
    <xf numFmtId="3" fontId="3" fillId="4" borderId="0" xfId="2" applyNumberFormat="1" applyFont="1" applyFill="1" applyBorder="1" applyAlignment="1" applyProtection="1">
      <alignment vertical="top"/>
      <protection locked="0"/>
    </xf>
    <xf numFmtId="0" fontId="12" fillId="4" borderId="0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/>
    </xf>
    <xf numFmtId="3" fontId="20" fillId="4" borderId="0" xfId="0" applyNumberFormat="1" applyFont="1" applyFill="1" applyBorder="1" applyAlignment="1">
      <alignment vertical="top"/>
    </xf>
    <xf numFmtId="3" fontId="3" fillId="4" borderId="0" xfId="0" applyNumberFormat="1" applyFont="1" applyFill="1" applyBorder="1" applyAlignment="1" applyProtection="1">
      <alignment vertical="top"/>
      <protection locked="0"/>
    </xf>
    <xf numFmtId="0" fontId="21" fillId="4" borderId="0" xfId="0" applyFont="1" applyFill="1" applyBorder="1" applyAlignment="1">
      <alignment vertical="top"/>
    </xf>
    <xf numFmtId="0" fontId="21" fillId="4" borderId="1" xfId="0" applyFont="1" applyFill="1" applyBorder="1" applyAlignment="1">
      <alignment horizontal="left" vertical="top"/>
    </xf>
    <xf numFmtId="3" fontId="21" fillId="4" borderId="0" xfId="0" applyNumberFormat="1" applyFont="1" applyFill="1" applyBorder="1" applyAlignment="1">
      <alignment vertical="top"/>
    </xf>
    <xf numFmtId="0" fontId="22" fillId="4" borderId="0" xfId="0" applyFont="1" applyFill="1" applyBorder="1" applyAlignment="1">
      <alignment vertical="top"/>
    </xf>
    <xf numFmtId="3" fontId="12" fillId="4" borderId="0" xfId="2" applyNumberFormat="1" applyFont="1" applyFill="1" applyBorder="1" applyAlignment="1">
      <alignment vertical="top"/>
    </xf>
    <xf numFmtId="0" fontId="17" fillId="4" borderId="1" xfId="0" applyFont="1" applyFill="1" applyBorder="1"/>
    <xf numFmtId="3" fontId="21" fillId="4" borderId="0" xfId="2" applyNumberFormat="1" applyFont="1" applyFill="1" applyBorder="1" applyAlignment="1">
      <alignment vertical="top"/>
    </xf>
    <xf numFmtId="0" fontId="22" fillId="4" borderId="2" xfId="0" applyFont="1" applyFill="1" applyBorder="1" applyAlignment="1">
      <alignment vertical="top"/>
    </xf>
    <xf numFmtId="0" fontId="21" fillId="4" borderId="0" xfId="0" applyFont="1" applyFill="1" applyBorder="1" applyAlignment="1">
      <alignment vertical="top" wrapText="1"/>
    </xf>
    <xf numFmtId="0" fontId="17" fillId="4" borderId="3" xfId="0" applyFont="1" applyFill="1" applyBorder="1"/>
    <xf numFmtId="0" fontId="17" fillId="4" borderId="4" xfId="0" applyFont="1" applyFill="1" applyBorder="1"/>
    <xf numFmtId="0" fontId="17" fillId="4" borderId="4" xfId="0" applyFont="1" applyFill="1" applyBorder="1" applyAlignment="1"/>
    <xf numFmtId="0" fontId="17" fillId="4" borderId="5" xfId="0" applyFont="1" applyFill="1" applyBorder="1"/>
    <xf numFmtId="0" fontId="3" fillId="4" borderId="4" xfId="0" applyFont="1" applyFill="1" applyBorder="1" applyAlignment="1">
      <alignment vertical="top"/>
    </xf>
    <xf numFmtId="0" fontId="3" fillId="4" borderId="4" xfId="0" applyFont="1" applyFill="1" applyBorder="1"/>
    <xf numFmtId="165" fontId="3" fillId="4" borderId="4" xfId="2" applyFont="1" applyFill="1" applyBorder="1"/>
    <xf numFmtId="0" fontId="3" fillId="4" borderId="4" xfId="0" applyFont="1" applyFill="1" applyBorder="1" applyAlignment="1">
      <alignment vertical="center"/>
    </xf>
    <xf numFmtId="0" fontId="3" fillId="4" borderId="4" xfId="0" applyFont="1" applyFill="1" applyBorder="1" applyAlignment="1"/>
    <xf numFmtId="0" fontId="3" fillId="4" borderId="0" xfId="0" applyFont="1" applyFill="1" applyBorder="1"/>
    <xf numFmtId="165" fontId="3" fillId="4" borderId="0" xfId="2" applyFont="1" applyFill="1" applyBorder="1"/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/>
    <xf numFmtId="0" fontId="12" fillId="4" borderId="0" xfId="0" applyFont="1" applyFill="1" applyBorder="1" applyAlignment="1">
      <alignment horizontal="right" vertical="top"/>
    </xf>
    <xf numFmtId="0" fontId="12" fillId="4" borderId="0" xfId="0" applyFont="1" applyFill="1" applyBorder="1" applyAlignment="1">
      <alignment vertical="top"/>
    </xf>
    <xf numFmtId="0" fontId="3" fillId="4" borderId="0" xfId="0" applyFont="1" applyFill="1" applyBorder="1" applyAlignment="1">
      <alignment horizontal="right"/>
    </xf>
    <xf numFmtId="165" fontId="3" fillId="4" borderId="0" xfId="2" applyFont="1" applyFill="1" applyBorder="1" applyAlignment="1">
      <alignment vertical="top"/>
    </xf>
    <xf numFmtId="0" fontId="3" fillId="4" borderId="0" xfId="0" applyFont="1" applyFill="1" applyBorder="1" applyAlignment="1" applyProtection="1">
      <alignment vertical="top" wrapText="1"/>
      <protection locked="0"/>
    </xf>
    <xf numFmtId="0" fontId="17" fillId="7" borderId="0" xfId="0" applyFont="1" applyFill="1" applyBorder="1"/>
    <xf numFmtId="0" fontId="17" fillId="7" borderId="0" xfId="0" applyFont="1" applyFill="1" applyBorder="1" applyAlignment="1">
      <alignment vertical="top"/>
    </xf>
    <xf numFmtId="0" fontId="17" fillId="7" borderId="0" xfId="0" applyFont="1" applyFill="1" applyBorder="1" applyAlignment="1">
      <alignment horizontal="right" vertical="top"/>
    </xf>
    <xf numFmtId="0" fontId="12" fillId="7" borderId="0" xfId="0" applyFont="1" applyFill="1" applyBorder="1" applyAlignment="1"/>
    <xf numFmtId="0" fontId="17" fillId="4" borderId="0" xfId="0" applyFont="1" applyFill="1" applyAlignment="1">
      <alignment vertical="top"/>
    </xf>
    <xf numFmtId="0" fontId="12" fillId="7" borderId="0" xfId="1" applyNumberFormat="1" applyFont="1" applyFill="1" applyBorder="1" applyAlignment="1">
      <alignment vertical="center"/>
    </xf>
    <xf numFmtId="0" fontId="12" fillId="4" borderId="0" xfId="1" applyNumberFormat="1" applyFont="1" applyFill="1" applyBorder="1" applyAlignment="1">
      <alignment horizontal="centerContinuous" vertical="center"/>
    </xf>
    <xf numFmtId="0" fontId="12" fillId="4" borderId="0" xfId="1" applyNumberFormat="1" applyFont="1" applyFill="1" applyBorder="1" applyAlignment="1">
      <alignment vertical="center"/>
    </xf>
    <xf numFmtId="0" fontId="12" fillId="4" borderId="0" xfId="1" applyNumberFormat="1" applyFont="1" applyFill="1" applyBorder="1" applyAlignment="1">
      <alignment horizontal="right" vertical="top"/>
    </xf>
    <xf numFmtId="0" fontId="3" fillId="7" borderId="8" xfId="0" applyFont="1" applyFill="1" applyBorder="1"/>
    <xf numFmtId="0" fontId="19" fillId="4" borderId="0" xfId="0" applyFont="1" applyFill="1" applyAlignment="1">
      <alignment vertical="top"/>
    </xf>
    <xf numFmtId="0" fontId="19" fillId="4" borderId="0" xfId="0" applyFont="1" applyFill="1" applyBorder="1"/>
    <xf numFmtId="167" fontId="12" fillId="7" borderId="0" xfId="2" applyNumberFormat="1" applyFont="1" applyFill="1" applyBorder="1" applyAlignment="1">
      <alignment horizontal="center"/>
    </xf>
    <xf numFmtId="0" fontId="3" fillId="7" borderId="2" xfId="0" applyFont="1" applyFill="1" applyBorder="1"/>
    <xf numFmtId="168" fontId="3" fillId="4" borderId="0" xfId="2" applyNumberFormat="1" applyFont="1" applyFill="1" applyBorder="1" applyAlignment="1">
      <alignment vertical="top"/>
    </xf>
    <xf numFmtId="0" fontId="17" fillId="4" borderId="0" xfId="0" applyFont="1" applyFill="1" applyBorder="1" applyAlignment="1">
      <alignment horizontal="right" vertical="top"/>
    </xf>
    <xf numFmtId="0" fontId="3" fillId="4" borderId="0" xfId="0" applyFont="1" applyFill="1" applyBorder="1" applyAlignment="1">
      <alignment vertical="top" wrapText="1"/>
    </xf>
    <xf numFmtId="0" fontId="3" fillId="4" borderId="0" xfId="0" applyFont="1" applyFill="1" applyBorder="1" applyAlignment="1">
      <alignment horizontal="left" vertical="top" wrapText="1"/>
    </xf>
    <xf numFmtId="3" fontId="3" fillId="4" borderId="0" xfId="2" applyNumberFormat="1" applyFont="1" applyFill="1" applyBorder="1" applyAlignment="1">
      <alignment vertical="top"/>
    </xf>
    <xf numFmtId="3" fontId="12" fillId="4" borderId="0" xfId="0" applyNumberFormat="1" applyFont="1" applyFill="1" applyBorder="1" applyAlignment="1" applyProtection="1">
      <alignment vertical="top"/>
    </xf>
    <xf numFmtId="0" fontId="18" fillId="4" borderId="0" xfId="0" applyFont="1" applyFill="1" applyBorder="1" applyAlignment="1">
      <alignment horizontal="right" vertical="top"/>
    </xf>
    <xf numFmtId="0" fontId="12" fillId="4" borderId="0" xfId="0" applyFont="1" applyFill="1" applyBorder="1" applyAlignment="1">
      <alignment horizontal="left" vertical="top" wrapText="1"/>
    </xf>
    <xf numFmtId="0" fontId="17" fillId="4" borderId="0" xfId="0" applyFont="1" applyFill="1" applyBorder="1" applyAlignment="1">
      <alignment vertical="top" wrapText="1"/>
    </xf>
    <xf numFmtId="0" fontId="12" fillId="4" borderId="0" xfId="0" applyFont="1" applyFill="1" applyBorder="1" applyAlignment="1">
      <alignment horizontal="left" vertical="top"/>
    </xf>
    <xf numFmtId="3" fontId="20" fillId="4" borderId="0" xfId="2" applyNumberFormat="1" applyFont="1" applyFill="1" applyBorder="1" applyAlignment="1">
      <alignment vertical="top"/>
    </xf>
    <xf numFmtId="0" fontId="3" fillId="4" borderId="0" xfId="0" applyFont="1" applyFill="1" applyBorder="1" applyAlignment="1">
      <alignment horizontal="left" vertical="top"/>
    </xf>
    <xf numFmtId="0" fontId="17" fillId="4" borderId="4" xfId="0" applyFont="1" applyFill="1" applyBorder="1" applyAlignment="1">
      <alignment vertical="top"/>
    </xf>
    <xf numFmtId="0" fontId="17" fillId="4" borderId="4" xfId="0" applyFont="1" applyFill="1" applyBorder="1" applyAlignment="1">
      <alignment horizontal="right" vertical="top"/>
    </xf>
    <xf numFmtId="0" fontId="17" fillId="7" borderId="0" xfId="0" applyFont="1" applyFill="1" applyBorder="1" applyAlignment="1"/>
    <xf numFmtId="0" fontId="12" fillId="7" borderId="0" xfId="3" applyFont="1" applyFill="1" applyBorder="1" applyAlignment="1"/>
    <xf numFmtId="0" fontId="12" fillId="4" borderId="0" xfId="3" applyFont="1" applyFill="1" applyBorder="1" applyAlignment="1"/>
    <xf numFmtId="0" fontId="17" fillId="4" borderId="0" xfId="0" applyFont="1" applyFill="1" applyAlignment="1">
      <alignment wrapText="1"/>
    </xf>
    <xf numFmtId="0" fontId="17" fillId="4" borderId="0" xfId="0" applyFont="1" applyFill="1" applyBorder="1" applyAlignment="1">
      <alignment wrapText="1"/>
    </xf>
    <xf numFmtId="0" fontId="17" fillId="4" borderId="1" xfId="0" applyFont="1" applyFill="1" applyBorder="1" applyAlignment="1">
      <alignment vertical="top"/>
    </xf>
    <xf numFmtId="0" fontId="12" fillId="4" borderId="0" xfId="3" applyFont="1" applyFill="1" applyBorder="1" applyAlignment="1">
      <alignment vertical="top"/>
    </xf>
    <xf numFmtId="0" fontId="23" fillId="4" borderId="0" xfId="3" applyFont="1" applyFill="1" applyBorder="1" applyAlignment="1">
      <alignment horizontal="center"/>
    </xf>
    <xf numFmtId="3" fontId="12" fillId="4" borderId="0" xfId="0" applyNumberFormat="1" applyFont="1" applyFill="1" applyBorder="1" applyAlignment="1" applyProtection="1">
      <alignment horizontal="right" vertical="top"/>
    </xf>
    <xf numFmtId="3" fontId="3" fillId="4" borderId="0" xfId="0" applyNumberFormat="1" applyFont="1" applyFill="1" applyBorder="1" applyAlignment="1" applyProtection="1">
      <alignment horizontal="right" vertical="top"/>
    </xf>
    <xf numFmtId="3" fontId="3" fillId="4" borderId="0" xfId="2" applyNumberFormat="1" applyFont="1" applyFill="1" applyBorder="1" applyAlignment="1" applyProtection="1">
      <alignment horizontal="right" vertical="top" wrapText="1"/>
    </xf>
    <xf numFmtId="0" fontId="23" fillId="4" borderId="0" xfId="3" applyFont="1" applyFill="1" applyBorder="1" applyAlignment="1" applyProtection="1">
      <alignment horizontal="center"/>
    </xf>
    <xf numFmtId="0" fontId="3" fillId="4" borderId="3" xfId="0" applyFont="1" applyFill="1" applyBorder="1" applyAlignment="1">
      <alignment horizontal="left" vertical="top"/>
    </xf>
    <xf numFmtId="3" fontId="3" fillId="4" borderId="4" xfId="2" applyNumberFormat="1" applyFont="1" applyFill="1" applyBorder="1" applyAlignment="1" applyProtection="1">
      <alignment horizontal="right" vertical="top" wrapText="1"/>
    </xf>
    <xf numFmtId="0" fontId="17" fillId="4" borderId="6" xfId="0" applyFont="1" applyFill="1" applyBorder="1"/>
    <xf numFmtId="0" fontId="3" fillId="4" borderId="4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wrapText="1"/>
    </xf>
    <xf numFmtId="0" fontId="3" fillId="4" borderId="0" xfId="0" applyFont="1" applyFill="1" applyBorder="1" applyProtection="1">
      <protection locked="0"/>
    </xf>
    <xf numFmtId="165" fontId="3" fillId="4" borderId="0" xfId="2" applyFont="1" applyFill="1" applyBorder="1" applyProtection="1">
      <protection locked="0"/>
    </xf>
    <xf numFmtId="0" fontId="3" fillId="4" borderId="0" xfId="0" applyFont="1" applyFill="1" applyBorder="1" applyAlignment="1" applyProtection="1">
      <alignment vertical="center"/>
      <protection locked="0"/>
    </xf>
    <xf numFmtId="0" fontId="3" fillId="4" borderId="0" xfId="0" applyFont="1" applyFill="1" applyBorder="1" applyAlignment="1" applyProtection="1">
      <alignment wrapText="1"/>
      <protection locked="0"/>
    </xf>
    <xf numFmtId="0" fontId="12" fillId="4" borderId="0" xfId="0" applyFont="1" applyFill="1" applyBorder="1" applyAlignment="1"/>
    <xf numFmtId="0" fontId="24" fillId="7" borderId="11" xfId="3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7" xfId="3" applyFont="1" applyFill="1" applyBorder="1" applyAlignment="1">
      <alignment horizontal="center" vertical="center" wrapText="1"/>
    </xf>
    <xf numFmtId="0" fontId="12" fillId="7" borderId="8" xfId="3" applyFont="1" applyFill="1" applyBorder="1" applyAlignment="1">
      <alignment horizontal="center" vertical="center" wrapText="1"/>
    </xf>
    <xf numFmtId="0" fontId="24" fillId="4" borderId="0" xfId="0" applyFont="1" applyFill="1" applyBorder="1"/>
    <xf numFmtId="0" fontId="24" fillId="7" borderId="3" xfId="3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4" xfId="3" applyFont="1" applyFill="1" applyBorder="1" applyAlignment="1">
      <alignment horizontal="center" vertical="center" wrapText="1"/>
    </xf>
    <xf numFmtId="0" fontId="12" fillId="7" borderId="5" xfId="3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top"/>
    </xf>
    <xf numFmtId="3" fontId="18" fillId="4" borderId="0" xfId="0" applyNumberFormat="1" applyFont="1" applyFill="1" applyBorder="1" applyAlignment="1">
      <alignment vertical="top"/>
    </xf>
    <xf numFmtId="0" fontId="18" fillId="4" borderId="2" xfId="0" applyFont="1" applyFill="1" applyBorder="1" applyAlignment="1">
      <alignment vertical="top"/>
    </xf>
    <xf numFmtId="0" fontId="18" fillId="4" borderId="0" xfId="0" applyFont="1" applyFill="1" applyBorder="1" applyAlignment="1">
      <alignment vertical="top"/>
    </xf>
    <xf numFmtId="0" fontId="25" fillId="4" borderId="1" xfId="0" applyFont="1" applyFill="1" applyBorder="1" applyAlignment="1">
      <alignment vertical="top"/>
    </xf>
    <xf numFmtId="3" fontId="18" fillId="4" borderId="0" xfId="2" applyNumberFormat="1" applyFont="1" applyFill="1" applyBorder="1" applyAlignment="1">
      <alignment vertical="top"/>
    </xf>
    <xf numFmtId="0" fontId="25" fillId="4" borderId="2" xfId="0" applyFont="1" applyFill="1" applyBorder="1" applyAlignment="1">
      <alignment vertical="top"/>
    </xf>
    <xf numFmtId="0" fontId="26" fillId="4" borderId="0" xfId="0" applyFont="1" applyFill="1"/>
    <xf numFmtId="3" fontId="17" fillId="4" borderId="0" xfId="0" applyNumberFormat="1" applyFont="1" applyFill="1" applyBorder="1" applyAlignment="1">
      <alignment vertical="top"/>
    </xf>
    <xf numFmtId="0" fontId="17" fillId="4" borderId="0" xfId="0" applyFont="1" applyFill="1" applyBorder="1" applyAlignment="1">
      <alignment horizontal="left" vertical="top"/>
    </xf>
    <xf numFmtId="3" fontId="17" fillId="4" borderId="0" xfId="2" applyNumberFormat="1" applyFont="1" applyFill="1" applyBorder="1" applyAlignment="1">
      <alignment vertical="top"/>
    </xf>
    <xf numFmtId="0" fontId="17" fillId="4" borderId="0" xfId="0" applyFont="1" applyFill="1" applyAlignment="1">
      <alignment horizontal="left"/>
    </xf>
    <xf numFmtId="0" fontId="17" fillId="4" borderId="0" xfId="0" applyFont="1" applyFill="1" applyAlignment="1">
      <alignment vertical="center"/>
    </xf>
    <xf numFmtId="0" fontId="17" fillId="4" borderId="0" xfId="0" applyFont="1" applyFill="1" applyAlignment="1">
      <alignment horizontal="center"/>
    </xf>
    <xf numFmtId="0" fontId="17" fillId="4" borderId="4" xfId="0" applyFont="1" applyFill="1" applyBorder="1" applyAlignment="1" applyProtection="1">
      <protection locked="0"/>
    </xf>
    <xf numFmtId="0" fontId="17" fillId="4" borderId="0" xfId="0" applyFont="1" applyFill="1" applyBorder="1" applyAlignment="1" applyProtection="1">
      <protection locked="0"/>
    </xf>
    <xf numFmtId="0" fontId="17" fillId="7" borderId="0" xfId="0" applyFont="1" applyFill="1" applyBorder="1" applyAlignment="1" applyProtection="1"/>
    <xf numFmtId="0" fontId="12" fillId="7" borderId="0" xfId="3" applyFont="1" applyFill="1" applyBorder="1" applyAlignment="1" applyProtection="1"/>
    <xf numFmtId="0" fontId="17" fillId="4" borderId="0" xfId="0" applyFont="1" applyFill="1" applyBorder="1" applyProtection="1"/>
    <xf numFmtId="0" fontId="12" fillId="7" borderId="0" xfId="1" applyNumberFormat="1" applyFont="1" applyFill="1" applyBorder="1" applyAlignment="1" applyProtection="1">
      <alignment horizontal="centerContinuous" vertical="center"/>
    </xf>
    <xf numFmtId="0" fontId="12" fillId="7" borderId="0" xfId="0" applyFont="1" applyFill="1" applyBorder="1" applyAlignment="1" applyProtection="1">
      <alignment horizontal="centerContinuous"/>
    </xf>
    <xf numFmtId="0" fontId="12" fillId="4" borderId="0" xfId="1" applyNumberFormat="1" applyFont="1" applyFill="1" applyBorder="1" applyAlignment="1" applyProtection="1">
      <alignment horizontal="centerContinuous" vertical="center"/>
    </xf>
    <xf numFmtId="0" fontId="12" fillId="4" borderId="0" xfId="0" applyFont="1" applyFill="1" applyBorder="1" applyAlignment="1" applyProtection="1"/>
    <xf numFmtId="166" fontId="3" fillId="4" borderId="0" xfId="1" applyFont="1" applyFill="1" applyBorder="1" applyProtection="1"/>
    <xf numFmtId="0" fontId="12" fillId="7" borderId="9" xfId="3" applyFont="1" applyFill="1" applyBorder="1" applyAlignment="1" applyProtection="1">
      <alignment horizontal="center" vertical="center" wrapText="1"/>
    </xf>
    <xf numFmtId="0" fontId="12" fillId="7" borderId="6" xfId="3" applyFont="1" applyFill="1" applyBorder="1" applyAlignment="1" applyProtection="1">
      <alignment horizontal="center" vertical="center" wrapText="1"/>
    </xf>
    <xf numFmtId="0" fontId="12" fillId="7" borderId="6" xfId="0" applyFont="1" applyFill="1" applyBorder="1" applyAlignment="1" applyProtection="1">
      <alignment horizontal="center" vertical="center" wrapText="1"/>
    </xf>
    <xf numFmtId="0" fontId="12" fillId="7" borderId="10" xfId="3" applyFont="1" applyFill="1" applyBorder="1" applyAlignment="1" applyProtection="1">
      <alignment horizontal="center" vertical="center" wrapText="1"/>
    </xf>
    <xf numFmtId="0" fontId="12" fillId="4" borderId="1" xfId="1" applyNumberFormat="1" applyFont="1" applyFill="1" applyBorder="1" applyAlignment="1" applyProtection="1">
      <alignment horizontal="centerContinuous" vertical="center"/>
    </xf>
    <xf numFmtId="0" fontId="12" fillId="4" borderId="1" xfId="1" applyNumberFormat="1" applyFont="1" applyFill="1" applyBorder="1" applyAlignment="1" applyProtection="1">
      <alignment vertical="center"/>
    </xf>
    <xf numFmtId="0" fontId="12" fillId="4" borderId="0" xfId="1" applyNumberFormat="1" applyFont="1" applyFill="1" applyBorder="1" applyAlignment="1" applyProtection="1">
      <alignment vertical="top"/>
    </xf>
    <xf numFmtId="0" fontId="12" fillId="4" borderId="2" xfId="1" applyNumberFormat="1" applyFont="1" applyFill="1" applyBorder="1" applyAlignment="1" applyProtection="1">
      <alignment vertical="top"/>
    </xf>
    <xf numFmtId="0" fontId="18" fillId="4" borderId="1" xfId="0" applyFont="1" applyFill="1" applyBorder="1" applyAlignment="1" applyProtection="1"/>
    <xf numFmtId="0" fontId="12" fillId="4" borderId="0" xfId="0" applyFont="1" applyFill="1" applyBorder="1" applyAlignment="1" applyProtection="1">
      <alignment vertical="top"/>
    </xf>
    <xf numFmtId="0" fontId="12" fillId="4" borderId="2" xfId="0" applyFont="1" applyFill="1" applyBorder="1" applyAlignment="1" applyProtection="1">
      <alignment vertical="top"/>
    </xf>
    <xf numFmtId="3" fontId="12" fillId="4" borderId="0" xfId="0" applyNumberFormat="1" applyFont="1" applyFill="1" applyBorder="1" applyAlignment="1" applyProtection="1">
      <alignment horizontal="center" vertical="top"/>
      <protection locked="0"/>
    </xf>
    <xf numFmtId="0" fontId="18" fillId="4" borderId="2" xfId="0" applyFont="1" applyFill="1" applyBorder="1" applyAlignment="1" applyProtection="1">
      <alignment vertical="top"/>
    </xf>
    <xf numFmtId="0" fontId="17" fillId="4" borderId="1" xfId="0" applyFont="1" applyFill="1" applyBorder="1" applyAlignment="1" applyProtection="1"/>
    <xf numFmtId="0" fontId="23" fillId="4" borderId="0" xfId="0" applyFont="1" applyFill="1" applyBorder="1" applyAlignment="1" applyProtection="1">
      <alignment vertical="top"/>
    </xf>
    <xf numFmtId="3" fontId="3" fillId="4" borderId="0" xfId="0" applyNumberFormat="1" applyFont="1" applyFill="1" applyBorder="1" applyAlignment="1" applyProtection="1">
      <alignment horizontal="center" vertical="top"/>
      <protection locked="0"/>
    </xf>
    <xf numFmtId="3" fontId="3" fillId="4" borderId="0" xfId="0" applyNumberFormat="1" applyFont="1" applyFill="1" applyBorder="1" applyAlignment="1" applyProtection="1">
      <alignment horizontal="right" vertical="top"/>
      <protection locked="0"/>
    </xf>
    <xf numFmtId="0" fontId="17" fillId="4" borderId="2" xfId="0" applyFont="1" applyFill="1" applyBorder="1" applyAlignment="1" applyProtection="1">
      <alignment vertical="top"/>
    </xf>
    <xf numFmtId="0" fontId="3" fillId="4" borderId="0" xfId="0" applyFont="1" applyFill="1" applyBorder="1" applyAlignment="1" applyProtection="1">
      <alignment vertical="top"/>
    </xf>
    <xf numFmtId="0" fontId="12" fillId="4" borderId="0" xfId="0" applyFont="1" applyFill="1" applyBorder="1" applyAlignment="1" applyProtection="1">
      <alignment horizontal="center" vertical="top"/>
      <protection locked="0"/>
    </xf>
    <xf numFmtId="0" fontId="12" fillId="4" borderId="0" xfId="0" applyFont="1" applyFill="1" applyBorder="1" applyAlignment="1" applyProtection="1">
      <alignment horizontal="right" vertical="top"/>
      <protection locked="0"/>
    </xf>
    <xf numFmtId="0" fontId="17" fillId="4" borderId="0" xfId="0" applyFont="1" applyFill="1" applyBorder="1" applyAlignment="1" applyProtection="1">
      <alignment vertical="top"/>
    </xf>
    <xf numFmtId="0" fontId="3" fillId="4" borderId="0" xfId="0" applyNumberFormat="1" applyFont="1" applyFill="1" applyBorder="1" applyAlignment="1" applyProtection="1">
      <alignment horizontal="right" vertical="top"/>
      <protection locked="0"/>
    </xf>
    <xf numFmtId="0" fontId="12" fillId="4" borderId="0" xfId="0" applyFont="1" applyFill="1" applyBorder="1" applyAlignment="1" applyProtection="1">
      <alignment horizontal="center" vertical="top"/>
    </xf>
    <xf numFmtId="0" fontId="12" fillId="4" borderId="0" xfId="0" applyFont="1" applyFill="1" applyBorder="1" applyAlignment="1" applyProtection="1">
      <alignment horizontal="right" vertical="top"/>
    </xf>
    <xf numFmtId="0" fontId="25" fillId="4" borderId="1" xfId="0" applyFont="1" applyFill="1" applyBorder="1" applyAlignment="1" applyProtection="1"/>
    <xf numFmtId="0" fontId="21" fillId="4" borderId="0" xfId="0" applyFont="1" applyFill="1" applyBorder="1" applyAlignment="1" applyProtection="1">
      <alignment vertical="top"/>
    </xf>
    <xf numFmtId="3" fontId="21" fillId="4" borderId="0" xfId="0" applyNumberFormat="1" applyFont="1" applyFill="1" applyBorder="1" applyAlignment="1" applyProtection="1">
      <alignment horizontal="center" vertical="top"/>
      <protection locked="0"/>
    </xf>
    <xf numFmtId="3" fontId="21" fillId="4" borderId="0" xfId="0" applyNumberFormat="1" applyFont="1" applyFill="1" applyBorder="1" applyAlignment="1" applyProtection="1">
      <alignment horizontal="right" vertical="top"/>
    </xf>
    <xf numFmtId="0" fontId="25" fillId="4" borderId="2" xfId="0" applyFont="1" applyFill="1" applyBorder="1" applyAlignment="1" applyProtection="1">
      <alignment vertical="top"/>
    </xf>
    <xf numFmtId="0" fontId="12" fillId="4" borderId="0" xfId="0" applyFont="1" applyFill="1" applyBorder="1" applyAlignment="1" applyProtection="1">
      <alignment horizontal="left" vertical="top"/>
    </xf>
    <xf numFmtId="0" fontId="17" fillId="4" borderId="0" xfId="0" applyFont="1" applyFill="1" applyBorder="1" applyAlignment="1" applyProtection="1">
      <alignment horizontal="center" vertical="top"/>
      <protection locked="0"/>
    </xf>
    <xf numFmtId="3" fontId="21" fillId="4" borderId="0" xfId="0" applyNumberFormat="1" applyFont="1" applyFill="1" applyBorder="1" applyAlignment="1" applyProtection="1">
      <alignment horizontal="center" vertical="top"/>
    </xf>
    <xf numFmtId="3" fontId="12" fillId="4" borderId="0" xfId="0" applyNumberFormat="1" applyFont="1" applyFill="1" applyBorder="1" applyAlignment="1" applyProtection="1">
      <alignment horizontal="right" vertical="top"/>
      <protection locked="0"/>
    </xf>
    <xf numFmtId="0" fontId="25" fillId="4" borderId="3" xfId="0" applyFont="1" applyFill="1" applyBorder="1" applyAlignment="1" applyProtection="1"/>
    <xf numFmtId="0" fontId="21" fillId="4" borderId="4" xfId="0" applyFont="1" applyFill="1" applyBorder="1" applyAlignment="1" applyProtection="1">
      <alignment vertical="top"/>
    </xf>
    <xf numFmtId="3" fontId="21" fillId="4" borderId="4" xfId="0" applyNumberFormat="1" applyFont="1" applyFill="1" applyBorder="1" applyAlignment="1" applyProtection="1">
      <alignment horizontal="center" vertical="top"/>
    </xf>
    <xf numFmtId="3" fontId="21" fillId="4" borderId="4" xfId="0" applyNumberFormat="1" applyFont="1" applyFill="1" applyBorder="1" applyAlignment="1" applyProtection="1">
      <alignment horizontal="right" vertical="top"/>
    </xf>
    <xf numFmtId="0" fontId="25" fillId="4" borderId="5" xfId="0" applyFont="1" applyFill="1" applyBorder="1" applyAlignment="1" applyProtection="1">
      <alignment vertical="top"/>
    </xf>
    <xf numFmtId="0" fontId="17" fillId="4" borderId="0" xfId="0" applyFont="1" applyFill="1" applyBorder="1" applyAlignment="1" applyProtection="1"/>
    <xf numFmtId="3" fontId="12" fillId="4" borderId="0" xfId="0" applyNumberFormat="1" applyFont="1" applyFill="1" applyBorder="1" applyAlignment="1" applyProtection="1">
      <alignment horizontal="center" vertical="center"/>
    </xf>
    <xf numFmtId="3" fontId="12" fillId="4" borderId="0" xfId="0" applyNumberFormat="1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/>
    <xf numFmtId="0" fontId="17" fillId="4" borderId="0" xfId="0" applyFont="1" applyFill="1" applyProtection="1"/>
    <xf numFmtId="0" fontId="3" fillId="4" borderId="0" xfId="0" applyFont="1" applyFill="1" applyBorder="1" applyProtection="1"/>
    <xf numFmtId="165" fontId="3" fillId="4" borderId="0" xfId="2" applyFont="1" applyFill="1" applyBorder="1" applyProtection="1"/>
    <xf numFmtId="0" fontId="3" fillId="4" borderId="0" xfId="0" applyFont="1" applyFill="1" applyBorder="1" applyAlignment="1" applyProtection="1">
      <alignment vertical="center"/>
    </xf>
    <xf numFmtId="0" fontId="26" fillId="4" borderId="0" xfId="0" applyFont="1" applyFill="1" applyBorder="1" applyAlignment="1" applyProtection="1">
      <alignment horizontal="right"/>
    </xf>
    <xf numFmtId="0" fontId="3" fillId="4" borderId="0" xfId="0" applyFont="1" applyFill="1" applyBorder="1" applyAlignment="1" applyProtection="1">
      <alignment horizontal="right"/>
    </xf>
    <xf numFmtId="165" fontId="3" fillId="4" borderId="0" xfId="2" applyFont="1" applyFill="1" applyBorder="1" applyAlignment="1" applyProtection="1">
      <alignment vertical="top"/>
    </xf>
    <xf numFmtId="0" fontId="3" fillId="7" borderId="0" xfId="0" applyFont="1" applyFill="1"/>
    <xf numFmtId="167" fontId="12" fillId="7" borderId="9" xfId="2" applyNumberFormat="1" applyFont="1" applyFill="1" applyBorder="1" applyAlignment="1">
      <alignment horizontal="center" vertical="center" wrapText="1"/>
    </xf>
    <xf numFmtId="167" fontId="12" fillId="7" borderId="6" xfId="2" applyNumberFormat="1" applyFont="1" applyFill="1" applyBorder="1" applyAlignment="1">
      <alignment horizontal="center" vertical="center" wrapText="1"/>
    </xf>
    <xf numFmtId="167" fontId="12" fillId="7" borderId="10" xfId="2" applyNumberFormat="1" applyFont="1" applyFill="1" applyBorder="1" applyAlignment="1">
      <alignment horizontal="center" vertical="center" wrapText="1"/>
    </xf>
    <xf numFmtId="0" fontId="12" fillId="4" borderId="1" xfId="1" applyNumberFormat="1" applyFont="1" applyFill="1" applyBorder="1" applyAlignment="1">
      <alignment horizontal="centerContinuous" vertical="center"/>
    </xf>
    <xf numFmtId="0" fontId="12" fillId="4" borderId="2" xfId="1" applyNumberFormat="1" applyFont="1" applyFill="1" applyBorder="1" applyAlignment="1">
      <alignment horizontal="centerContinuous" vertical="center"/>
    </xf>
    <xf numFmtId="0" fontId="27" fillId="4" borderId="0" xfId="0" applyFont="1" applyFill="1" applyBorder="1" applyAlignment="1">
      <alignment horizontal="left" vertical="top"/>
    </xf>
    <xf numFmtId="0" fontId="12" fillId="4" borderId="2" xfId="0" applyFont="1" applyFill="1" applyBorder="1" applyAlignment="1">
      <alignment vertical="top" wrapText="1"/>
    </xf>
    <xf numFmtId="3" fontId="18" fillId="4" borderId="0" xfId="0" applyNumberFormat="1" applyFont="1" applyFill="1" applyBorder="1" applyAlignment="1" applyProtection="1">
      <alignment horizontal="right" vertical="top"/>
      <protection locked="0"/>
    </xf>
    <xf numFmtId="3" fontId="18" fillId="4" borderId="0" xfId="0" applyNumberFormat="1" applyFont="1" applyFill="1" applyBorder="1" applyAlignment="1" applyProtection="1">
      <alignment horizontal="right" vertical="top"/>
    </xf>
    <xf numFmtId="0" fontId="18" fillId="4" borderId="0" xfId="0" applyFont="1" applyFill="1" applyBorder="1" applyAlignment="1">
      <alignment horizontal="left" vertical="top" wrapText="1"/>
    </xf>
    <xf numFmtId="3" fontId="17" fillId="4" borderId="0" xfId="0" applyNumberFormat="1" applyFont="1" applyFill="1" applyBorder="1" applyAlignment="1">
      <alignment horizontal="right" vertical="top"/>
    </xf>
    <xf numFmtId="3" fontId="18" fillId="4" borderId="0" xfId="0" applyNumberFormat="1" applyFont="1" applyFill="1" applyBorder="1" applyAlignment="1">
      <alignment horizontal="right" vertical="top"/>
    </xf>
    <xf numFmtId="3" fontId="17" fillId="4" borderId="0" xfId="0" applyNumberFormat="1" applyFont="1" applyFill="1" applyBorder="1" applyAlignment="1" applyProtection="1">
      <alignment horizontal="right" vertical="top"/>
      <protection locked="0"/>
    </xf>
    <xf numFmtId="3" fontId="18" fillId="4" borderId="14" xfId="0" applyNumberFormat="1" applyFont="1" applyFill="1" applyBorder="1" applyAlignment="1">
      <alignment horizontal="right" vertical="top"/>
    </xf>
    <xf numFmtId="3" fontId="26" fillId="4" borderId="0" xfId="0" applyNumberFormat="1" applyFont="1" applyFill="1" applyAlignment="1">
      <alignment horizontal="center"/>
    </xf>
    <xf numFmtId="0" fontId="18" fillId="4" borderId="3" xfId="0" applyFont="1" applyFill="1" applyBorder="1" applyAlignment="1">
      <alignment vertical="top"/>
    </xf>
    <xf numFmtId="3" fontId="18" fillId="4" borderId="4" xfId="0" applyNumberFormat="1" applyFont="1" applyFill="1" applyBorder="1" applyAlignment="1">
      <alignment horizontal="right" vertical="top"/>
    </xf>
    <xf numFmtId="0" fontId="12" fillId="4" borderId="5" xfId="0" applyFont="1" applyFill="1" applyBorder="1" applyAlignment="1">
      <alignment vertical="top" wrapText="1"/>
    </xf>
    <xf numFmtId="0" fontId="17" fillId="4" borderId="6" xfId="0" applyFont="1" applyFill="1" applyBorder="1" applyAlignment="1">
      <alignment vertical="top"/>
    </xf>
    <xf numFmtId="0" fontId="12" fillId="4" borderId="6" xfId="0" applyFont="1" applyFill="1" applyBorder="1" applyAlignment="1">
      <alignment vertical="top" wrapText="1"/>
    </xf>
    <xf numFmtId="0" fontId="3" fillId="4" borderId="0" xfId="0" applyFont="1" applyFill="1"/>
    <xf numFmtId="0" fontId="3" fillId="4" borderId="0" xfId="0" applyFont="1" applyFill="1" applyAlignment="1">
      <alignment wrapText="1"/>
    </xf>
    <xf numFmtId="165" fontId="3" fillId="4" borderId="0" xfId="2" applyNumberFormat="1" applyFont="1" applyFill="1" applyAlignment="1">
      <alignment horizontal="center"/>
    </xf>
    <xf numFmtId="0" fontId="17" fillId="4" borderId="0" xfId="0" applyFont="1" applyFill="1" applyBorder="1" applyAlignment="1">
      <alignment horizontal="centerContinuous"/>
    </xf>
    <xf numFmtId="0" fontId="3" fillId="4" borderId="0" xfId="0" applyNumberFormat="1" applyFont="1" applyFill="1" applyBorder="1" applyAlignment="1" applyProtection="1">
      <protection locked="0"/>
    </xf>
    <xf numFmtId="0" fontId="12" fillId="4" borderId="0" xfId="3" applyFont="1" applyFill="1" applyBorder="1" applyAlignment="1">
      <alignment horizontal="center" vertical="top"/>
    </xf>
    <xf numFmtId="0" fontId="3" fillId="4" borderId="0" xfId="3" applyFont="1" applyFill="1" applyBorder="1" applyAlignment="1">
      <alignment horizontal="centerContinuous" vertical="center"/>
    </xf>
    <xf numFmtId="0" fontId="3" fillId="4" borderId="0" xfId="3" applyFont="1" applyFill="1" applyBorder="1" applyAlignment="1">
      <alignment horizontal="center" vertical="top"/>
    </xf>
    <xf numFmtId="0" fontId="19" fillId="7" borderId="9" xfId="0" applyFont="1" applyFill="1" applyBorder="1" applyAlignment="1">
      <alignment vertical="center"/>
    </xf>
    <xf numFmtId="0" fontId="3" fillId="7" borderId="6" xfId="0" applyFont="1" applyFill="1" applyBorder="1" applyAlignment="1">
      <alignment vertical="center"/>
    </xf>
    <xf numFmtId="0" fontId="3" fillId="7" borderId="10" xfId="0" applyFont="1" applyFill="1" applyBorder="1"/>
    <xf numFmtId="0" fontId="3" fillId="4" borderId="0" xfId="3" applyFont="1" applyFill="1" applyBorder="1" applyAlignment="1">
      <alignment vertical="top"/>
    </xf>
    <xf numFmtId="3" fontId="3" fillId="4" borderId="0" xfId="3" applyNumberFormat="1" applyFont="1" applyFill="1" applyBorder="1" applyAlignment="1">
      <alignment vertical="top"/>
    </xf>
    <xf numFmtId="3" fontId="12" fillId="4" borderId="0" xfId="3" applyNumberFormat="1" applyFont="1" applyFill="1" applyBorder="1" applyAlignment="1">
      <alignment vertical="top"/>
    </xf>
    <xf numFmtId="3" fontId="3" fillId="4" borderId="0" xfId="3" applyNumberFormat="1" applyFont="1" applyFill="1" applyBorder="1" applyAlignment="1" applyProtection="1">
      <alignment vertical="top"/>
      <protection locked="0"/>
    </xf>
    <xf numFmtId="0" fontId="3" fillId="4" borderId="0" xfId="3" applyFont="1" applyFill="1" applyBorder="1" applyAlignment="1">
      <alignment horizontal="left" vertical="top"/>
    </xf>
    <xf numFmtId="0" fontId="12" fillId="4" borderId="0" xfId="3" applyFont="1" applyFill="1" applyBorder="1" applyAlignment="1">
      <alignment horizontal="left" vertical="top"/>
    </xf>
    <xf numFmtId="3" fontId="12" fillId="4" borderId="0" xfId="3" applyNumberFormat="1" applyFont="1" applyFill="1" applyBorder="1" applyAlignment="1">
      <alignment horizontal="right" vertical="top" wrapText="1"/>
    </xf>
    <xf numFmtId="0" fontId="17" fillId="4" borderId="1" xfId="0" applyFont="1" applyFill="1" applyBorder="1" applyAlignment="1">
      <alignment horizontal="left" vertical="top" wrapText="1"/>
    </xf>
    <xf numFmtId="0" fontId="17" fillId="4" borderId="0" xfId="0" applyFont="1" applyFill="1" applyBorder="1" applyAlignment="1">
      <alignment horizontal="left" vertical="top" wrapText="1"/>
    </xf>
    <xf numFmtId="0" fontId="17" fillId="4" borderId="2" xfId="0" applyFont="1" applyFill="1" applyBorder="1" applyAlignment="1">
      <alignment horizontal="left" wrapText="1"/>
    </xf>
    <xf numFmtId="0" fontId="17" fillId="4" borderId="0" xfId="0" applyFont="1" applyFill="1" applyAlignment="1">
      <alignment horizontal="left" wrapText="1"/>
    </xf>
    <xf numFmtId="0" fontId="17" fillId="4" borderId="3" xfId="0" applyFont="1" applyFill="1" applyBorder="1" applyAlignment="1">
      <alignment vertical="top"/>
    </xf>
    <xf numFmtId="0" fontId="12" fillId="4" borderId="4" xfId="3" applyFont="1" applyFill="1" applyBorder="1" applyAlignment="1">
      <alignment vertical="top"/>
    </xf>
    <xf numFmtId="3" fontId="3" fillId="4" borderId="4" xfId="3" applyNumberFormat="1" applyFont="1" applyFill="1" applyBorder="1" applyAlignment="1">
      <alignment vertical="top"/>
    </xf>
    <xf numFmtId="0" fontId="26" fillId="4" borderId="0" xfId="0" applyFont="1" applyFill="1" applyAlignment="1">
      <alignment horizontal="center"/>
    </xf>
    <xf numFmtId="165" fontId="3" fillId="4" borderId="4" xfId="2" applyFont="1" applyFill="1" applyBorder="1" applyAlignment="1" applyProtection="1">
      <protection locked="0"/>
    </xf>
    <xf numFmtId="165" fontId="3" fillId="4" borderId="0" xfId="2" applyFont="1" applyFill="1" applyBorder="1" applyAlignment="1" applyProtection="1">
      <protection locked="0"/>
    </xf>
    <xf numFmtId="0" fontId="17" fillId="0" borderId="0" xfId="0" applyFont="1"/>
    <xf numFmtId="0" fontId="18" fillId="7" borderId="9" xfId="0" applyFont="1" applyFill="1" applyBorder="1" applyAlignment="1">
      <alignment horizontal="center"/>
    </xf>
    <xf numFmtId="0" fontId="17" fillId="4" borderId="11" xfId="0" applyFont="1" applyFill="1" applyBorder="1"/>
    <xf numFmtId="0" fontId="17" fillId="0" borderId="7" xfId="0" applyFont="1" applyBorder="1"/>
    <xf numFmtId="0" fontId="17" fillId="0" borderId="8" xfId="0" applyFont="1" applyBorder="1"/>
    <xf numFmtId="0" fontId="17" fillId="0" borderId="0" xfId="0" applyFont="1" applyBorder="1"/>
    <xf numFmtId="0" fontId="17" fillId="0" borderId="2" xfId="0" applyFont="1" applyBorder="1"/>
    <xf numFmtId="0" fontId="17" fillId="0" borderId="4" xfId="0" applyFont="1" applyBorder="1"/>
    <xf numFmtId="0" fontId="17" fillId="0" borderId="5" xfId="0" applyFont="1" applyBorder="1"/>
    <xf numFmtId="0" fontId="29" fillId="0" borderId="0" xfId="0" applyFont="1" applyAlignment="1">
      <alignment horizontal="center"/>
    </xf>
    <xf numFmtId="0" fontId="30" fillId="0" borderId="0" xfId="0" applyFont="1"/>
    <xf numFmtId="0" fontId="12" fillId="4" borderId="0" xfId="0" applyFont="1" applyFill="1" applyBorder="1" applyAlignment="1">
      <alignment horizontal="left" vertical="center"/>
    </xf>
    <xf numFmtId="0" fontId="12" fillId="4" borderId="4" xfId="0" applyFont="1" applyFill="1" applyBorder="1" applyAlignment="1"/>
    <xf numFmtId="0" fontId="12" fillId="4" borderId="4" xfId="0" applyNumberFormat="1" applyFont="1" applyFill="1" applyBorder="1" applyAlignment="1" applyProtection="1">
      <protection locked="0"/>
    </xf>
    <xf numFmtId="0" fontId="31" fillId="4" borderId="0" xfId="0" applyFont="1" applyFill="1" applyBorder="1" applyAlignment="1">
      <alignment horizontal="right"/>
    </xf>
    <xf numFmtId="0" fontId="18" fillId="0" borderId="0" xfId="0" applyFont="1" applyAlignment="1">
      <alignment horizontal="justify"/>
    </xf>
    <xf numFmtId="0" fontId="13" fillId="0" borderId="0" xfId="0" applyFont="1" applyAlignment="1">
      <alignment horizontal="justify"/>
    </xf>
    <xf numFmtId="0" fontId="32" fillId="4" borderId="0" xfId="0" applyFont="1" applyFill="1" applyBorder="1"/>
    <xf numFmtId="0" fontId="18" fillId="4" borderId="0" xfId="0" applyFont="1" applyFill="1" applyBorder="1"/>
    <xf numFmtId="49" fontId="12" fillId="7" borderId="16" xfId="0" applyNumberFormat="1" applyFont="1" applyFill="1" applyBorder="1" applyAlignment="1">
      <alignment horizontal="left" vertical="center"/>
    </xf>
    <xf numFmtId="49" fontId="12" fillId="7" borderId="16" xfId="0" applyNumberFormat="1" applyFont="1" applyFill="1" applyBorder="1" applyAlignment="1">
      <alignment horizontal="center" vertical="center"/>
    </xf>
    <xf numFmtId="49" fontId="12" fillId="4" borderId="17" xfId="0" applyNumberFormat="1" applyFont="1" applyFill="1" applyBorder="1" applyAlignment="1">
      <alignment horizontal="left"/>
    </xf>
    <xf numFmtId="169" fontId="30" fillId="4" borderId="17" xfId="0" applyNumberFormat="1" applyFont="1" applyFill="1" applyBorder="1"/>
    <xf numFmtId="49" fontId="12" fillId="4" borderId="18" xfId="0" applyNumberFormat="1" applyFont="1" applyFill="1" applyBorder="1" applyAlignment="1">
      <alignment horizontal="left"/>
    </xf>
    <xf numFmtId="169" fontId="30" fillId="4" borderId="18" xfId="0" applyNumberFormat="1" applyFont="1" applyFill="1" applyBorder="1"/>
    <xf numFmtId="169" fontId="30" fillId="4" borderId="19" xfId="0" applyNumberFormat="1" applyFont="1" applyFill="1" applyBorder="1"/>
    <xf numFmtId="0" fontId="28" fillId="4" borderId="0" xfId="0" applyFont="1" applyFill="1" applyBorder="1"/>
    <xf numFmtId="169" fontId="17" fillId="4" borderId="18" xfId="0" applyNumberFormat="1" applyFont="1" applyFill="1" applyBorder="1"/>
    <xf numFmtId="169" fontId="17" fillId="4" borderId="19" xfId="0" applyNumberFormat="1" applyFont="1" applyFill="1" applyBorder="1"/>
    <xf numFmtId="49" fontId="12" fillId="4" borderId="0" xfId="0" applyNumberFormat="1" applyFont="1" applyFill="1" applyBorder="1" applyAlignment="1">
      <alignment horizontal="center" vertical="center"/>
    </xf>
    <xf numFmtId="0" fontId="18" fillId="4" borderId="0" xfId="0" applyFont="1" applyFill="1"/>
    <xf numFmtId="49" fontId="12" fillId="4" borderId="0" xfId="0" applyNumberFormat="1" applyFont="1" applyFill="1" applyBorder="1" applyAlignment="1">
      <alignment horizontal="left"/>
    </xf>
    <xf numFmtId="169" fontId="30" fillId="4" borderId="0" xfId="0" applyNumberFormat="1" applyFont="1" applyFill="1" applyBorder="1"/>
    <xf numFmtId="49" fontId="12" fillId="7" borderId="16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left"/>
    </xf>
    <xf numFmtId="169" fontId="30" fillId="4" borderId="2" xfId="0" applyNumberFormat="1" applyFont="1" applyFill="1" applyBorder="1"/>
    <xf numFmtId="49" fontId="12" fillId="4" borderId="3" xfId="0" applyNumberFormat="1" applyFont="1" applyFill="1" applyBorder="1" applyAlignment="1">
      <alignment horizontal="left"/>
    </xf>
    <xf numFmtId="169" fontId="30" fillId="4" borderId="4" xfId="0" applyNumberFormat="1" applyFont="1" applyFill="1" applyBorder="1"/>
    <xf numFmtId="169" fontId="30" fillId="4" borderId="5" xfId="0" applyNumberFormat="1" applyFont="1" applyFill="1" applyBorder="1"/>
    <xf numFmtId="169" fontId="12" fillId="7" borderId="9" xfId="0" applyNumberFormat="1" applyFont="1" applyFill="1" applyBorder="1"/>
    <xf numFmtId="169" fontId="12" fillId="7" borderId="6" xfId="0" applyNumberFormat="1" applyFont="1" applyFill="1" applyBorder="1"/>
    <xf numFmtId="169" fontId="12" fillId="7" borderId="10" xfId="0" applyNumberFormat="1" applyFont="1" applyFill="1" applyBorder="1"/>
    <xf numFmtId="169" fontId="12" fillId="4" borderId="0" xfId="0" applyNumberFormat="1" applyFont="1" applyFill="1" applyBorder="1"/>
    <xf numFmtId="170" fontId="17" fillId="4" borderId="17" xfId="0" applyNumberFormat="1" applyFont="1" applyFill="1" applyBorder="1"/>
    <xf numFmtId="169" fontId="17" fillId="4" borderId="17" xfId="0" applyNumberFormat="1" applyFont="1" applyFill="1" applyBorder="1"/>
    <xf numFmtId="170" fontId="17" fillId="4" borderId="18" xfId="0" applyNumberFormat="1" applyFont="1" applyFill="1" applyBorder="1"/>
    <xf numFmtId="0" fontId="17" fillId="7" borderId="16" xfId="0" applyFont="1" applyFill="1" applyBorder="1"/>
    <xf numFmtId="0" fontId="18" fillId="7" borderId="17" xfId="6" applyFont="1" applyFill="1" applyBorder="1" applyAlignment="1">
      <alignment horizontal="left" vertical="center" wrapText="1"/>
    </xf>
    <xf numFmtId="4" fontId="18" fillId="7" borderId="17" xfId="5" applyNumberFormat="1" applyFont="1" applyFill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wrapText="1"/>
    </xf>
    <xf numFmtId="0" fontId="17" fillId="0" borderId="17" xfId="0" applyFont="1" applyFill="1" applyBorder="1" applyAlignment="1">
      <alignment wrapText="1"/>
    </xf>
    <xf numFmtId="4" fontId="17" fillId="0" borderId="17" xfId="0" applyNumberFormat="1" applyFont="1" applyBorder="1" applyAlignment="1"/>
    <xf numFmtId="0" fontId="17" fillId="0" borderId="1" xfId="0" applyFont="1" applyFill="1" applyBorder="1" applyAlignment="1">
      <alignment wrapText="1"/>
    </xf>
    <xf numFmtId="0" fontId="17" fillId="0" borderId="18" xfId="0" applyFont="1" applyFill="1" applyBorder="1" applyAlignment="1">
      <alignment wrapText="1"/>
    </xf>
    <xf numFmtId="4" fontId="17" fillId="0" borderId="18" xfId="5" applyNumberFormat="1" applyFont="1" applyBorder="1" applyAlignment="1"/>
    <xf numFmtId="0" fontId="17" fillId="4" borderId="18" xfId="0" applyFont="1" applyFill="1" applyBorder="1"/>
    <xf numFmtId="0" fontId="17" fillId="4" borderId="19" xfId="0" applyFont="1" applyFill="1" applyBorder="1"/>
    <xf numFmtId="49" fontId="12" fillId="4" borderId="11" xfId="0" applyNumberFormat="1" applyFont="1" applyFill="1" applyBorder="1" applyAlignment="1">
      <alignment horizontal="left"/>
    </xf>
    <xf numFmtId="49" fontId="17" fillId="0" borderId="17" xfId="0" applyNumberFormat="1" applyFont="1" applyFill="1" applyBorder="1" applyAlignment="1">
      <alignment wrapText="1"/>
    </xf>
    <xf numFmtId="4" fontId="17" fillId="0" borderId="7" xfId="5" applyNumberFormat="1" applyFont="1" applyFill="1" applyBorder="1" applyAlignment="1">
      <alignment wrapText="1"/>
    </xf>
    <xf numFmtId="4" fontId="17" fillId="0" borderId="17" xfId="5" applyNumberFormat="1" applyFont="1" applyFill="1" applyBorder="1" applyAlignment="1">
      <alignment wrapText="1"/>
    </xf>
    <xf numFmtId="49" fontId="17" fillId="0" borderId="1" xfId="0" applyNumberFormat="1" applyFont="1" applyFill="1" applyBorder="1" applyAlignment="1">
      <alignment wrapText="1"/>
    </xf>
    <xf numFmtId="49" fontId="17" fillId="0" borderId="18" xfId="0" applyNumberFormat="1" applyFont="1" applyFill="1" applyBorder="1" applyAlignment="1">
      <alignment wrapText="1"/>
    </xf>
    <xf numFmtId="4" fontId="17" fillId="0" borderId="0" xfId="5" applyNumberFormat="1" applyFont="1" applyFill="1" applyBorder="1" applyAlignment="1">
      <alignment wrapText="1"/>
    </xf>
    <xf numFmtId="4" fontId="17" fillId="0" borderId="18" xfId="5" applyNumberFormat="1" applyFont="1" applyFill="1" applyBorder="1" applyAlignment="1">
      <alignment wrapText="1"/>
    </xf>
    <xf numFmtId="49" fontId="17" fillId="0" borderId="3" xfId="0" applyNumberFormat="1" applyFont="1" applyFill="1" applyBorder="1" applyAlignment="1">
      <alignment wrapText="1"/>
    </xf>
    <xf numFmtId="49" fontId="17" fillId="0" borderId="19" xfId="0" applyNumberFormat="1" applyFont="1" applyFill="1" applyBorder="1" applyAlignment="1">
      <alignment wrapText="1"/>
    </xf>
    <xf numFmtId="4" fontId="17" fillId="0" borderId="4" xfId="5" applyNumberFormat="1" applyFont="1" applyFill="1" applyBorder="1" applyAlignment="1">
      <alignment wrapText="1"/>
    </xf>
    <xf numFmtId="4" fontId="17" fillId="0" borderId="19" xfId="5" applyNumberFormat="1" applyFont="1" applyFill="1" applyBorder="1" applyAlignment="1">
      <alignment wrapText="1"/>
    </xf>
    <xf numFmtId="49" fontId="12" fillId="7" borderId="17" xfId="0" applyNumberFormat="1" applyFont="1" applyFill="1" applyBorder="1" applyAlignment="1">
      <alignment horizontal="center" vertical="center"/>
    </xf>
    <xf numFmtId="0" fontId="18" fillId="7" borderId="16" xfId="6" applyFont="1" applyFill="1" applyBorder="1" applyAlignment="1">
      <alignment horizontal="left" vertical="center" wrapText="1"/>
    </xf>
    <xf numFmtId="4" fontId="18" fillId="7" borderId="16" xfId="5" applyNumberFormat="1" applyFont="1" applyFill="1" applyBorder="1" applyAlignment="1">
      <alignment horizontal="center" vertical="center" wrapText="1"/>
    </xf>
    <xf numFmtId="0" fontId="18" fillId="7" borderId="17" xfId="6" applyFont="1" applyFill="1" applyBorder="1" applyAlignment="1">
      <alignment horizontal="center" vertical="center" wrapText="1"/>
    </xf>
    <xf numFmtId="169" fontId="30" fillId="4" borderId="8" xfId="0" applyNumberFormat="1" applyFont="1" applyFill="1" applyBorder="1"/>
    <xf numFmtId="0" fontId="30" fillId="4" borderId="0" xfId="0" applyFont="1" applyFill="1"/>
    <xf numFmtId="0" fontId="18" fillId="7" borderId="16" xfId="6" applyFont="1" applyFill="1" applyBorder="1" applyAlignment="1">
      <alignment horizontal="center" vertical="center" wrapText="1"/>
    </xf>
    <xf numFmtId="4" fontId="17" fillId="4" borderId="0" xfId="0" applyNumberFormat="1" applyFont="1" applyFill="1" applyBorder="1"/>
    <xf numFmtId="4" fontId="33" fillId="7" borderId="16" xfId="0" applyNumberFormat="1" applyFont="1" applyFill="1" applyBorder="1" applyAlignment="1">
      <alignment horizontal="center" vertical="center"/>
    </xf>
    <xf numFmtId="0" fontId="17" fillId="0" borderId="16" xfId="0" applyFont="1" applyBorder="1"/>
    <xf numFmtId="0" fontId="35" fillId="0" borderId="16" xfId="0" applyFont="1" applyBorder="1" applyAlignment="1">
      <alignment horizontal="center" vertical="center"/>
    </xf>
    <xf numFmtId="0" fontId="34" fillId="4" borderId="0" xfId="0" applyFont="1" applyFill="1" applyAlignment="1">
      <alignment vertical="center"/>
    </xf>
    <xf numFmtId="165" fontId="34" fillId="0" borderId="16" xfId="2" applyFont="1" applyBorder="1" applyAlignment="1">
      <alignment horizontal="center" vertical="center"/>
    </xf>
    <xf numFmtId="0" fontId="34" fillId="4" borderId="0" xfId="0" applyFont="1" applyFill="1" applyAlignment="1">
      <alignment horizontal="center" vertical="center"/>
    </xf>
    <xf numFmtId="165" fontId="33" fillId="7" borderId="16" xfId="2" applyFont="1" applyFill="1" applyBorder="1" applyAlignment="1">
      <alignment horizontal="center" vertical="center"/>
    </xf>
    <xf numFmtId="4" fontId="33" fillId="7" borderId="16" xfId="0" applyNumberFormat="1" applyFont="1" applyFill="1" applyBorder="1" applyAlignment="1">
      <alignment horizontal="right" vertical="center"/>
    </xf>
    <xf numFmtId="165" fontId="33" fillId="0" borderId="16" xfId="2" applyFont="1" applyBorder="1" applyAlignment="1">
      <alignment horizontal="center" vertical="center"/>
    </xf>
    <xf numFmtId="0" fontId="17" fillId="4" borderId="0" xfId="0" applyFont="1" applyFill="1" applyAlignment="1">
      <alignment vertical="center" wrapText="1"/>
    </xf>
    <xf numFmtId="4" fontId="17" fillId="4" borderId="0" xfId="0" applyNumberFormat="1" applyFont="1" applyFill="1"/>
    <xf numFmtId="0" fontId="36" fillId="0" borderId="0" xfId="0" applyFont="1"/>
    <xf numFmtId="0" fontId="33" fillId="7" borderId="16" xfId="0" applyFont="1" applyFill="1" applyBorder="1" applyAlignment="1">
      <alignment vertical="center"/>
    </xf>
    <xf numFmtId="165" fontId="17" fillId="4" borderId="0" xfId="2" applyNumberFormat="1" applyFont="1" applyFill="1" applyBorder="1"/>
    <xf numFmtId="171" fontId="17" fillId="4" borderId="0" xfId="0" applyNumberFormat="1" applyFont="1" applyFill="1" applyBorder="1"/>
    <xf numFmtId="170" fontId="30" fillId="4" borderId="8" xfId="0" applyNumberFormat="1" applyFont="1" applyFill="1" applyBorder="1"/>
    <xf numFmtId="170" fontId="30" fillId="4" borderId="2" xfId="0" applyNumberFormat="1" applyFont="1" applyFill="1" applyBorder="1"/>
    <xf numFmtId="0" fontId="18" fillId="4" borderId="0" xfId="4" applyFont="1" applyFill="1"/>
    <xf numFmtId="0" fontId="18" fillId="4" borderId="0" xfId="4" applyFont="1" applyFill="1" applyBorder="1"/>
    <xf numFmtId="0" fontId="18" fillId="4" borderId="0" xfId="4" applyFont="1" applyFill="1" applyBorder="1" applyAlignment="1">
      <alignment horizontal="center"/>
    </xf>
    <xf numFmtId="0" fontId="18" fillId="4" borderId="4" xfId="4" applyFont="1" applyFill="1" applyBorder="1" applyAlignment="1">
      <alignment horizontal="center"/>
    </xf>
    <xf numFmtId="0" fontId="18" fillId="4" borderId="0" xfId="4" applyFont="1" applyFill="1" applyAlignment="1">
      <alignment horizontal="center"/>
    </xf>
    <xf numFmtId="0" fontId="18" fillId="4" borderId="0" xfId="4" applyFont="1" applyFill="1" applyAlignment="1"/>
    <xf numFmtId="37" fontId="12" fillId="7" borderId="16" xfId="4" applyNumberFormat="1" applyFont="1" applyFill="1" applyBorder="1" applyAlignment="1">
      <alignment horizontal="center" wrapText="1"/>
    </xf>
    <xf numFmtId="0" fontId="17" fillId="4" borderId="0" xfId="4" applyFont="1" applyFill="1"/>
    <xf numFmtId="0" fontId="37" fillId="4" borderId="11" xfId="4" applyFont="1" applyFill="1" applyBorder="1"/>
    <xf numFmtId="0" fontId="37" fillId="4" borderId="7" xfId="4" applyFont="1" applyFill="1" applyBorder="1"/>
    <xf numFmtId="0" fontId="37" fillId="4" borderId="8" xfId="4" applyFont="1" applyFill="1" applyBorder="1"/>
    <xf numFmtId="0" fontId="37" fillId="4" borderId="1" xfId="4" applyFont="1" applyFill="1" applyBorder="1" applyAlignment="1">
      <alignment horizontal="center" vertical="center"/>
    </xf>
    <xf numFmtId="0" fontId="38" fillId="4" borderId="0" xfId="4" applyFont="1" applyFill="1"/>
    <xf numFmtId="0" fontId="37" fillId="4" borderId="3" xfId="4" applyFont="1" applyFill="1" applyBorder="1" applyAlignment="1">
      <alignment horizontal="center" vertical="center"/>
    </xf>
    <xf numFmtId="0" fontId="37" fillId="4" borderId="5" xfId="4" applyFont="1" applyFill="1" applyBorder="1" applyAlignment="1">
      <alignment wrapText="1"/>
    </xf>
    <xf numFmtId="0" fontId="38" fillId="4" borderId="10" xfId="4" applyFont="1" applyFill="1" applyBorder="1" applyAlignment="1">
      <alignment horizontal="left" wrapText="1"/>
    </xf>
    <xf numFmtId="0" fontId="3" fillId="4" borderId="7" xfId="0" applyFont="1" applyFill="1" applyBorder="1" applyAlignment="1">
      <alignment vertical="top" wrapText="1"/>
    </xf>
    <xf numFmtId="0" fontId="38" fillId="4" borderId="1" xfId="4" applyFont="1" applyFill="1" applyBorder="1" applyAlignment="1">
      <alignment horizontal="left"/>
    </xf>
    <xf numFmtId="0" fontId="38" fillId="4" borderId="0" xfId="4" applyFont="1" applyFill="1" applyBorder="1" applyAlignment="1">
      <alignment horizontal="left"/>
    </xf>
    <xf numFmtId="0" fontId="34" fillId="4" borderId="2" xfId="0" applyFont="1" applyFill="1" applyBorder="1" applyAlignment="1">
      <alignment vertical="center" wrapText="1"/>
    </xf>
    <xf numFmtId="0" fontId="38" fillId="4" borderId="1" xfId="4" applyFont="1" applyFill="1" applyBorder="1" applyAlignment="1">
      <alignment horizontal="center" vertical="center"/>
    </xf>
    <xf numFmtId="0" fontId="18" fillId="0" borderId="0" xfId="0" applyFont="1"/>
    <xf numFmtId="0" fontId="37" fillId="4" borderId="0" xfId="4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justify" vertical="center" wrapText="1"/>
    </xf>
    <xf numFmtId="0" fontId="17" fillId="4" borderId="18" xfId="0" applyFont="1" applyFill="1" applyBorder="1" applyAlignment="1">
      <alignment horizontal="justify" vertical="center" wrapText="1"/>
    </xf>
    <xf numFmtId="0" fontId="17" fillId="4" borderId="1" xfId="0" applyFont="1" applyFill="1" applyBorder="1" applyAlignment="1">
      <alignment horizontal="justify" vertical="top" wrapText="1"/>
    </xf>
    <xf numFmtId="0" fontId="17" fillId="4" borderId="2" xfId="0" applyFont="1" applyFill="1" applyBorder="1" applyAlignment="1">
      <alignment horizontal="justify" vertical="top" wrapText="1"/>
    </xf>
    <xf numFmtId="0" fontId="17" fillId="4" borderId="3" xfId="0" applyFont="1" applyFill="1" applyBorder="1" applyAlignment="1">
      <alignment horizontal="justify" vertical="top" wrapText="1"/>
    </xf>
    <xf numFmtId="0" fontId="17" fillId="4" borderId="5" xfId="0" applyFont="1" applyFill="1" applyBorder="1" applyAlignment="1">
      <alignment horizontal="justify" vertical="top" wrapText="1"/>
    </xf>
    <xf numFmtId="0" fontId="18" fillId="4" borderId="3" xfId="0" applyFont="1" applyFill="1" applyBorder="1" applyAlignment="1">
      <alignment horizontal="justify" vertical="top" wrapText="1"/>
    </xf>
    <xf numFmtId="0" fontId="18" fillId="4" borderId="5" xfId="0" applyFont="1" applyFill="1" applyBorder="1" applyAlignment="1">
      <alignment horizontal="justify" vertical="top" wrapText="1"/>
    </xf>
    <xf numFmtId="0" fontId="17" fillId="4" borderId="11" xfId="0" applyFont="1" applyFill="1" applyBorder="1" applyAlignment="1">
      <alignment horizontal="justify" vertical="center" wrapText="1"/>
    </xf>
    <xf numFmtId="0" fontId="17" fillId="4" borderId="8" xfId="0" applyFont="1" applyFill="1" applyBorder="1" applyAlignment="1">
      <alignment horizontal="justify" vertical="center" wrapText="1"/>
    </xf>
    <xf numFmtId="0" fontId="18" fillId="4" borderId="2" xfId="0" applyFont="1" applyFill="1" applyBorder="1" applyAlignment="1">
      <alignment horizontal="justify" vertical="center" wrapText="1"/>
    </xf>
    <xf numFmtId="0" fontId="18" fillId="4" borderId="1" xfId="0" applyFont="1" applyFill="1" applyBorder="1" applyAlignment="1">
      <alignment horizontal="justify" vertical="center" wrapText="1"/>
    </xf>
    <xf numFmtId="0" fontId="18" fillId="4" borderId="3" xfId="0" applyFont="1" applyFill="1" applyBorder="1" applyAlignment="1">
      <alignment horizontal="justify" vertical="center" wrapText="1"/>
    </xf>
    <xf numFmtId="0" fontId="18" fillId="4" borderId="5" xfId="0" applyFont="1" applyFill="1" applyBorder="1" applyAlignment="1">
      <alignment horizontal="justify" vertical="center" wrapText="1"/>
    </xf>
    <xf numFmtId="0" fontId="26" fillId="0" borderId="0" xfId="0" applyFont="1" applyAlignment="1">
      <alignment horizontal="center"/>
    </xf>
    <xf numFmtId="0" fontId="34" fillId="4" borderId="1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vertical="center" wrapText="1"/>
    </xf>
    <xf numFmtId="0" fontId="18" fillId="4" borderId="9" xfId="0" applyFont="1" applyFill="1" applyBorder="1" applyAlignment="1">
      <alignment horizontal="justify" vertical="center" wrapText="1"/>
    </xf>
    <xf numFmtId="0" fontId="3" fillId="0" borderId="0" xfId="0" applyFont="1" applyFill="1" applyBorder="1"/>
    <xf numFmtId="0" fontId="3" fillId="0" borderId="4" xfId="0" applyFont="1" applyFill="1" applyBorder="1"/>
    <xf numFmtId="0" fontId="3" fillId="0" borderId="0" xfId="0" applyFont="1" applyFill="1"/>
    <xf numFmtId="0" fontId="17" fillId="4" borderId="11" xfId="0" applyFont="1" applyFill="1" applyBorder="1" applyAlignment="1">
      <alignment horizontal="left" vertical="center" wrapText="1"/>
    </xf>
    <xf numFmtId="0" fontId="17" fillId="4" borderId="17" xfId="0" applyFont="1" applyFill="1" applyBorder="1" applyAlignment="1">
      <alignment horizontal="justify" vertical="center" wrapText="1"/>
    </xf>
    <xf numFmtId="0" fontId="17" fillId="0" borderId="0" xfId="0" applyFont="1" applyAlignment="1">
      <alignment vertical="top"/>
    </xf>
    <xf numFmtId="0" fontId="17" fillId="4" borderId="1" xfId="0" applyFont="1" applyFill="1" applyBorder="1" applyAlignment="1">
      <alignment horizontal="left" vertical="top"/>
    </xf>
    <xf numFmtId="0" fontId="17" fillId="4" borderId="2" xfId="0" applyFont="1" applyFill="1" applyBorder="1" applyAlignment="1">
      <alignment horizontal="justify" vertical="top"/>
    </xf>
    <xf numFmtId="0" fontId="18" fillId="4" borderId="0" xfId="0" applyFont="1" applyFill="1" applyAlignment="1">
      <alignment vertical="top"/>
    </xf>
    <xf numFmtId="0" fontId="18" fillId="0" borderId="0" xfId="0" applyFont="1" applyAlignment="1">
      <alignment vertical="top"/>
    </xf>
    <xf numFmtId="0" fontId="17" fillId="4" borderId="3" xfId="0" applyFont="1" applyFill="1" applyBorder="1" applyAlignment="1">
      <alignment horizontal="left" vertical="top"/>
    </xf>
    <xf numFmtId="0" fontId="17" fillId="4" borderId="5" xfId="0" applyFont="1" applyFill="1" applyBorder="1" applyAlignment="1">
      <alignment vertical="top"/>
    </xf>
    <xf numFmtId="0" fontId="18" fillId="4" borderId="3" xfId="0" applyFont="1" applyFill="1" applyBorder="1" applyAlignment="1">
      <alignment horizontal="left" vertical="top"/>
    </xf>
    <xf numFmtId="0" fontId="18" fillId="4" borderId="5" xfId="0" applyFont="1" applyFill="1" applyBorder="1" applyAlignment="1">
      <alignment vertical="top"/>
    </xf>
    <xf numFmtId="0" fontId="39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2" fillId="8" borderId="16" xfId="0" applyFont="1" applyFill="1" applyBorder="1" applyAlignment="1">
      <alignment horizontal="center"/>
    </xf>
    <xf numFmtId="0" fontId="17" fillId="4" borderId="16" xfId="0" applyFont="1" applyFill="1" applyBorder="1"/>
    <xf numFmtId="0" fontId="19" fillId="4" borderId="16" xfId="0" applyFont="1" applyFill="1" applyBorder="1"/>
    <xf numFmtId="0" fontId="17" fillId="4" borderId="19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left"/>
    </xf>
    <xf numFmtId="0" fontId="12" fillId="8" borderId="16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justify" vertical="center" wrapText="1"/>
    </xf>
    <xf numFmtId="0" fontId="18" fillId="4" borderId="23" xfId="0" applyFont="1" applyFill="1" applyBorder="1" applyAlignment="1">
      <alignment horizontal="justify" vertical="center" wrapText="1"/>
    </xf>
    <xf numFmtId="0" fontId="17" fillId="4" borderId="29" xfId="0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horizontal="right" vertical="center" wrapText="1"/>
    </xf>
    <xf numFmtId="0" fontId="17" fillId="4" borderId="30" xfId="0" applyFont="1" applyFill="1" applyBorder="1" applyAlignment="1">
      <alignment horizontal="right" vertical="center" wrapText="1"/>
    </xf>
    <xf numFmtId="0" fontId="18" fillId="4" borderId="22" xfId="0" applyFont="1" applyFill="1" applyBorder="1" applyAlignment="1">
      <alignment horizontal="justify" vertical="center" wrapText="1"/>
    </xf>
    <xf numFmtId="0" fontId="17" fillId="4" borderId="35" xfId="0" applyFont="1" applyFill="1" applyBorder="1" applyAlignment="1">
      <alignment horizontal="right" vertical="center" wrapText="1"/>
    </xf>
    <xf numFmtId="0" fontId="17" fillId="4" borderId="36" xfId="0" applyFont="1" applyFill="1" applyBorder="1" applyAlignment="1">
      <alignment horizontal="right" vertical="center" wrapText="1"/>
    </xf>
    <xf numFmtId="0" fontId="17" fillId="4" borderId="31" xfId="0" applyFont="1" applyFill="1" applyBorder="1" applyAlignment="1">
      <alignment horizontal="justify" vertical="center" wrapText="1"/>
    </xf>
    <xf numFmtId="0" fontId="18" fillId="4" borderId="32" xfId="0" applyFont="1" applyFill="1" applyBorder="1" applyAlignment="1">
      <alignment horizontal="justify" vertical="center" wrapText="1"/>
    </xf>
    <xf numFmtId="0" fontId="17" fillId="4" borderId="25" xfId="0" applyFont="1" applyFill="1" applyBorder="1" applyAlignment="1">
      <alignment horizontal="justify" vertical="center" wrapText="1"/>
    </xf>
    <xf numFmtId="0" fontId="17" fillId="4" borderId="28" xfId="0" applyFont="1" applyFill="1" applyBorder="1" applyAlignment="1">
      <alignment horizontal="justify" vertical="center" wrapText="1"/>
    </xf>
    <xf numFmtId="0" fontId="17" fillId="4" borderId="29" xfId="0" applyFont="1" applyFill="1" applyBorder="1" applyAlignment="1">
      <alignment horizontal="justify" vertical="center" wrapText="1"/>
    </xf>
    <xf numFmtId="0" fontId="17" fillId="4" borderId="20" xfId="0" applyFont="1" applyFill="1" applyBorder="1" applyAlignment="1">
      <alignment horizontal="justify" vertical="center" wrapText="1"/>
    </xf>
    <xf numFmtId="0" fontId="17" fillId="4" borderId="0" xfId="0" applyFont="1" applyFill="1" applyBorder="1" applyAlignment="1">
      <alignment horizontal="justify" vertical="center" wrapText="1"/>
    </xf>
    <xf numFmtId="0" fontId="18" fillId="4" borderId="31" xfId="0" applyFont="1" applyFill="1" applyBorder="1" applyAlignment="1">
      <alignment horizontal="justify" vertical="center" wrapText="1"/>
    </xf>
    <xf numFmtId="0" fontId="18" fillId="4" borderId="35" xfId="0" applyFont="1" applyFill="1" applyBorder="1" applyAlignment="1">
      <alignment horizontal="justify" vertical="center" wrapText="1"/>
    </xf>
    <xf numFmtId="0" fontId="12" fillId="8" borderId="24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justify" vertical="center" wrapText="1"/>
    </xf>
    <xf numFmtId="0" fontId="17" fillId="4" borderId="2" xfId="0" applyFont="1" applyFill="1" applyBorder="1" applyAlignment="1">
      <alignment horizontal="right" vertical="center" wrapText="1"/>
    </xf>
    <xf numFmtId="0" fontId="17" fillId="4" borderId="18" xfId="0" applyFont="1" applyFill="1" applyBorder="1" applyAlignment="1">
      <alignment horizontal="right" vertical="center" wrapText="1"/>
    </xf>
    <xf numFmtId="0" fontId="18" fillId="4" borderId="2" xfId="0" applyFont="1" applyFill="1" applyBorder="1" applyAlignment="1">
      <alignment horizontal="right" vertical="center" wrapText="1"/>
    </xf>
    <xf numFmtId="0" fontId="18" fillId="4" borderId="18" xfId="0" applyFont="1" applyFill="1" applyBorder="1" applyAlignment="1">
      <alignment horizontal="right" vertical="center" wrapText="1"/>
    </xf>
    <xf numFmtId="0" fontId="17" fillId="4" borderId="3" xfId="0" applyFont="1" applyFill="1" applyBorder="1" applyAlignment="1">
      <alignment horizontal="justify" vertical="center" wrapText="1"/>
    </xf>
    <xf numFmtId="0" fontId="17" fillId="4" borderId="4" xfId="0" applyFont="1" applyFill="1" applyBorder="1" applyAlignment="1">
      <alignment horizontal="justify" vertical="center" wrapText="1"/>
    </xf>
    <xf numFmtId="0" fontId="17" fillId="4" borderId="5" xfId="0" applyFont="1" applyFill="1" applyBorder="1" applyAlignment="1">
      <alignment horizontal="justify" vertical="center" wrapText="1"/>
    </xf>
    <xf numFmtId="0" fontId="17" fillId="4" borderId="5" xfId="0" applyFont="1" applyFill="1" applyBorder="1" applyAlignment="1">
      <alignment horizontal="right" vertical="center" wrapText="1"/>
    </xf>
    <xf numFmtId="0" fontId="17" fillId="4" borderId="19" xfId="0" applyFont="1" applyFill="1" applyBorder="1" applyAlignment="1">
      <alignment horizontal="right" vertical="center" wrapText="1"/>
    </xf>
    <xf numFmtId="0" fontId="18" fillId="4" borderId="19" xfId="0" applyFont="1" applyFill="1" applyBorder="1" applyAlignment="1">
      <alignment horizontal="right" vertical="center" wrapText="1"/>
    </xf>
    <xf numFmtId="0" fontId="18" fillId="7" borderId="16" xfId="0" applyFont="1" applyFill="1" applyBorder="1" applyAlignment="1">
      <alignment horizontal="center" wrapText="1"/>
    </xf>
    <xf numFmtId="0" fontId="17" fillId="0" borderId="18" xfId="0" applyFont="1" applyBorder="1"/>
    <xf numFmtId="9" fontId="17" fillId="4" borderId="18" xfId="20" applyFont="1" applyFill="1" applyBorder="1"/>
    <xf numFmtId="9" fontId="17" fillId="0" borderId="18" xfId="20" applyFont="1" applyBorder="1"/>
    <xf numFmtId="49" fontId="17" fillId="4" borderId="18" xfId="0" applyNumberFormat="1" applyFont="1" applyFill="1" applyBorder="1" applyAlignment="1">
      <alignment horizontal="right" vertical="center" wrapText="1"/>
    </xf>
    <xf numFmtId="0" fontId="18" fillId="4" borderId="19" xfId="0" applyFont="1" applyFill="1" applyBorder="1"/>
    <xf numFmtId="0" fontId="18" fillId="0" borderId="3" xfId="0" applyFont="1" applyBorder="1"/>
    <xf numFmtId="0" fontId="18" fillId="0" borderId="4" xfId="0" applyFont="1" applyBorder="1"/>
    <xf numFmtId="0" fontId="18" fillId="0" borderId="16" xfId="0" applyFont="1" applyBorder="1"/>
    <xf numFmtId="0" fontId="18" fillId="3" borderId="38" xfId="0" applyFont="1" applyFill="1" applyBorder="1" applyAlignment="1">
      <alignment horizontal="center" vertical="center" wrapText="1"/>
    </xf>
    <xf numFmtId="0" fontId="18" fillId="3" borderId="39" xfId="0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 wrapText="1"/>
    </xf>
    <xf numFmtId="0" fontId="17" fillId="4" borderId="36" xfId="0" applyFont="1" applyFill="1" applyBorder="1" applyAlignment="1">
      <alignment horizontal="justify" vertical="center" wrapText="1"/>
    </xf>
    <xf numFmtId="0" fontId="1" fillId="4" borderId="0" xfId="0" applyFont="1" applyFill="1" applyBorder="1" applyAlignment="1">
      <alignment vertical="top"/>
    </xf>
    <xf numFmtId="0" fontId="42" fillId="4" borderId="9" xfId="4" applyFont="1" applyFill="1" applyBorder="1" applyAlignment="1">
      <alignment horizontal="centerContinuous"/>
    </xf>
    <xf numFmtId="0" fontId="42" fillId="4" borderId="6" xfId="4" applyFont="1" applyFill="1" applyBorder="1" applyAlignment="1">
      <alignment horizontal="centerContinuous"/>
    </xf>
    <xf numFmtId="0" fontId="42" fillId="4" borderId="10" xfId="4" applyFont="1" applyFill="1" applyBorder="1" applyAlignment="1">
      <alignment horizontal="left" wrapText="1" indent="1"/>
    </xf>
    <xf numFmtId="0" fontId="8" fillId="0" borderId="0" xfId="0" applyFont="1"/>
    <xf numFmtId="0" fontId="12" fillId="7" borderId="7" xfId="0" applyFont="1" applyFill="1" applyBorder="1" applyAlignment="1">
      <alignment horizontal="centerContinuous"/>
    </xf>
    <xf numFmtId="0" fontId="12" fillId="4" borderId="1" xfId="1" applyNumberFormat="1" applyFont="1" applyFill="1" applyBorder="1" applyAlignment="1">
      <alignment vertical="center"/>
    </xf>
    <xf numFmtId="0" fontId="0" fillId="0" borderId="18" xfId="0" applyBorder="1"/>
    <xf numFmtId="0" fontId="0" fillId="0" borderId="19" xfId="0" applyBorder="1"/>
    <xf numFmtId="49" fontId="12" fillId="4" borderId="18" xfId="0" applyNumberFormat="1" applyFont="1" applyFill="1" applyBorder="1" applyAlignment="1">
      <alignment horizontal="left" wrapText="1"/>
    </xf>
    <xf numFmtId="49" fontId="12" fillId="4" borderId="17" xfId="0" applyNumberFormat="1" applyFont="1" applyFill="1" applyBorder="1" applyAlignment="1">
      <alignment horizontal="left" wrapText="1"/>
    </xf>
    <xf numFmtId="0" fontId="17" fillId="0" borderId="0" xfId="0" applyFont="1" applyAlignment="1">
      <alignment horizontal="center"/>
    </xf>
    <xf numFmtId="0" fontId="12" fillId="4" borderId="0" xfId="0" applyFont="1" applyFill="1" applyBorder="1" applyAlignment="1">
      <alignment horizontal="left"/>
    </xf>
    <xf numFmtId="0" fontId="17" fillId="4" borderId="0" xfId="0" applyFont="1" applyFill="1" applyBorder="1"/>
    <xf numFmtId="0" fontId="49" fillId="0" borderId="0" xfId="0" applyFont="1" applyAlignment="1">
      <alignment horizontal="center" vertical="center"/>
    </xf>
    <xf numFmtId="0" fontId="17" fillId="4" borderId="43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4" fontId="12" fillId="7" borderId="16" xfId="0" applyNumberFormat="1" applyFont="1" applyFill="1" applyBorder="1" applyAlignment="1">
      <alignment horizontal="center" vertical="center"/>
    </xf>
    <xf numFmtId="170" fontId="12" fillId="7" borderId="16" xfId="0" applyNumberFormat="1" applyFont="1" applyFill="1" applyBorder="1" applyAlignment="1">
      <alignment horizontal="center" vertical="center"/>
    </xf>
    <xf numFmtId="169" fontId="12" fillId="7" borderId="16" xfId="0" applyNumberFormat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/>
    </xf>
    <xf numFmtId="0" fontId="17" fillId="4" borderId="43" xfId="0" applyFont="1" applyFill="1" applyBorder="1" applyAlignment="1">
      <alignment horizontal="left" vertical="center" wrapText="1"/>
    </xf>
    <xf numFmtId="0" fontId="17" fillId="4" borderId="12" xfId="0" applyFont="1" applyFill="1" applyBorder="1" applyAlignment="1">
      <alignment horizontal="left" vertical="center" wrapText="1"/>
    </xf>
    <xf numFmtId="0" fontId="50" fillId="4" borderId="12" xfId="0" applyFont="1" applyFill="1" applyBorder="1" applyAlignment="1">
      <alignment horizontal="left" vertical="center" wrapText="1"/>
    </xf>
    <xf numFmtId="0" fontId="0" fillId="4" borderId="12" xfId="0" applyFont="1" applyFill="1" applyBorder="1" applyAlignment="1">
      <alignment horizontal="left" vertical="center" wrapText="1"/>
    </xf>
    <xf numFmtId="39" fontId="17" fillId="4" borderId="17" xfId="0" applyNumberFormat="1" applyFont="1" applyFill="1" applyBorder="1"/>
    <xf numFmtId="39" fontId="17" fillId="4" borderId="18" xfId="0" applyNumberFormat="1" applyFont="1" applyFill="1" applyBorder="1"/>
    <xf numFmtId="39" fontId="17" fillId="4" borderId="19" xfId="0" applyNumberFormat="1" applyFont="1" applyFill="1" applyBorder="1"/>
    <xf numFmtId="49" fontId="12" fillId="4" borderId="16" xfId="0" applyNumberFormat="1" applyFont="1" applyFill="1" applyBorder="1" applyAlignment="1">
      <alignment horizontal="left"/>
    </xf>
    <xf numFmtId="0" fontId="34" fillId="7" borderId="16" xfId="0" applyFont="1" applyFill="1" applyBorder="1" applyAlignment="1">
      <alignment horizontal="center" vertical="center"/>
    </xf>
    <xf numFmtId="3" fontId="17" fillId="4" borderId="0" xfId="0" applyNumberFormat="1" applyFont="1" applyFill="1" applyBorder="1"/>
    <xf numFmtId="3" fontId="12" fillId="0" borderId="0" xfId="3" applyNumberFormat="1" applyFont="1" applyFill="1" applyBorder="1" applyAlignment="1">
      <alignment vertical="top"/>
    </xf>
    <xf numFmtId="3" fontId="3" fillId="0" borderId="0" xfId="3" applyNumberFormat="1" applyFont="1" applyFill="1" applyBorder="1" applyAlignment="1" applyProtection="1">
      <alignment vertical="top"/>
      <protection locked="0"/>
    </xf>
    <xf numFmtId="0" fontId="17" fillId="0" borderId="0" xfId="0" applyFont="1" applyFill="1"/>
    <xf numFmtId="3" fontId="12" fillId="0" borderId="0" xfId="3" applyNumberFormat="1" applyFont="1" applyFill="1" applyBorder="1" applyAlignment="1">
      <alignment horizontal="right" vertical="top" wrapText="1"/>
    </xf>
    <xf numFmtId="165" fontId="17" fillId="0" borderId="0" xfId="2" applyFont="1" applyFill="1" applyAlignment="1">
      <alignment horizontal="right" wrapText="1"/>
    </xf>
    <xf numFmtId="0" fontId="17" fillId="0" borderId="0" xfId="0" applyFont="1" applyFill="1" applyAlignment="1">
      <alignment horizontal="left" wrapText="1"/>
    </xf>
    <xf numFmtId="165" fontId="17" fillId="0" borderId="4" xfId="2" applyFont="1" applyFill="1" applyBorder="1"/>
    <xf numFmtId="0" fontId="17" fillId="0" borderId="4" xfId="0" applyFont="1" applyFill="1" applyBorder="1"/>
    <xf numFmtId="4" fontId="0" fillId="0" borderId="0" xfId="0" applyNumberFormat="1"/>
    <xf numFmtId="4" fontId="0" fillId="0" borderId="18" xfId="0" applyNumberFormat="1" applyBorder="1"/>
    <xf numFmtId="0" fontId="17" fillId="0" borderId="3" xfId="0" applyFont="1" applyBorder="1"/>
    <xf numFmtId="0" fontId="37" fillId="4" borderId="4" xfId="4" applyFont="1" applyFill="1" applyBorder="1" applyAlignment="1">
      <alignment horizontal="left" vertical="center"/>
    </xf>
    <xf numFmtId="0" fontId="37" fillId="4" borderId="5" xfId="4" applyFont="1" applyFill="1" applyBorder="1" applyAlignment="1">
      <alignment horizontal="left" wrapText="1"/>
    </xf>
    <xf numFmtId="4" fontId="0" fillId="0" borderId="4" xfId="0" applyNumberFormat="1" applyBorder="1"/>
    <xf numFmtId="4" fontId="0" fillId="0" borderId="19" xfId="0" applyNumberFormat="1" applyBorder="1"/>
    <xf numFmtId="4" fontId="0" fillId="0" borderId="5" xfId="0" applyNumberFormat="1" applyBorder="1"/>
    <xf numFmtId="0" fontId="38" fillId="4" borderId="3" xfId="4" applyFont="1" applyFill="1" applyBorder="1" applyAlignment="1">
      <alignment horizontal="centerContinuous"/>
    </xf>
    <xf numFmtId="0" fontId="38" fillId="4" borderId="4" xfId="4" applyFont="1" applyFill="1" applyBorder="1" applyAlignment="1">
      <alignment horizontal="centerContinuous"/>
    </xf>
    <xf numFmtId="0" fontId="0" fillId="0" borderId="2" xfId="0" applyBorder="1"/>
    <xf numFmtId="0" fontId="38" fillId="4" borderId="1" xfId="4" applyFont="1" applyFill="1" applyBorder="1" applyAlignment="1">
      <alignment horizontal="left" vertical="center"/>
    </xf>
    <xf numFmtId="0" fontId="37" fillId="4" borderId="0" xfId="4" applyFont="1" applyFill="1" applyBorder="1" applyAlignment="1">
      <alignment horizontal="left"/>
    </xf>
    <xf numFmtId="0" fontId="37" fillId="4" borderId="2" xfId="4" applyFont="1" applyFill="1" applyBorder="1" applyAlignment="1">
      <alignment wrapText="1"/>
    </xf>
    <xf numFmtId="4" fontId="0" fillId="0" borderId="2" xfId="0" applyNumberFormat="1" applyBorder="1"/>
    <xf numFmtId="0" fontId="37" fillId="4" borderId="0" xfId="4" applyFont="1" applyFill="1" applyBorder="1" applyAlignment="1">
      <alignment horizontal="left" vertical="center"/>
    </xf>
    <xf numFmtId="0" fontId="17" fillId="0" borderId="0" xfId="0" applyFont="1" applyBorder="1" applyAlignment="1"/>
    <xf numFmtId="0" fontId="17" fillId="0" borderId="0" xfId="0" applyFont="1" applyAlignment="1"/>
    <xf numFmtId="0" fontId="17" fillId="0" borderId="0" xfId="0" applyFont="1" applyAlignment="1">
      <alignment horizontal="center" vertical="center"/>
    </xf>
    <xf numFmtId="0" fontId="18" fillId="4" borderId="8" xfId="0" applyFont="1" applyFill="1" applyBorder="1" applyAlignment="1">
      <alignment horizontal="justify" vertical="center" wrapText="1"/>
    </xf>
    <xf numFmtId="4" fontId="51" fillId="0" borderId="0" xfId="0" applyNumberFormat="1" applyFont="1"/>
    <xf numFmtId="0" fontId="33" fillId="4" borderId="1" xfId="0" applyFont="1" applyFill="1" applyBorder="1" applyAlignment="1">
      <alignment horizontal="left" vertical="center"/>
    </xf>
    <xf numFmtId="4" fontId="18" fillId="4" borderId="18" xfId="0" applyNumberFormat="1" applyFont="1" applyFill="1" applyBorder="1" applyAlignment="1">
      <alignment horizontal="right" vertical="top" wrapText="1"/>
    </xf>
    <xf numFmtId="4" fontId="17" fillId="4" borderId="18" xfId="0" applyNumberFormat="1" applyFont="1" applyFill="1" applyBorder="1" applyAlignment="1">
      <alignment horizontal="right" vertical="center" wrapText="1"/>
    </xf>
    <xf numFmtId="0" fontId="0" fillId="0" borderId="18" xfId="0" applyFont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right" vertical="center" wrapText="1"/>
    </xf>
    <xf numFmtId="49" fontId="12" fillId="7" borderId="16" xfId="0" applyNumberFormat="1" applyFont="1" applyFill="1" applyBorder="1" applyAlignment="1">
      <alignment vertical="center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52" fillId="18" borderId="10" xfId="6" applyFont="1" applyFill="1" applyBorder="1" applyAlignment="1">
      <alignment horizontal="center" vertical="center" wrapText="1"/>
    </xf>
    <xf numFmtId="0" fontId="52" fillId="18" borderId="16" xfId="6" applyFont="1" applyFill="1" applyBorder="1" applyAlignment="1">
      <alignment horizontal="center" vertical="center" wrapText="1"/>
    </xf>
    <xf numFmtId="4" fontId="52" fillId="18" borderId="16" xfId="6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0" fillId="0" borderId="2" xfId="0" applyNumberFormat="1" applyFont="1" applyFill="1" applyBorder="1" applyAlignment="1" applyProtection="1">
      <alignment horizontal="right" vertical="center" wrapText="1"/>
      <protection locked="0"/>
    </xf>
    <xf numFmtId="0" fontId="9" fillId="19" borderId="4" xfId="0" applyFont="1" applyFill="1" applyBorder="1" applyAlignment="1" applyProtection="1">
      <alignment horizontal="left"/>
      <protection locked="0"/>
    </xf>
    <xf numFmtId="0" fontId="0" fillId="19" borderId="4" xfId="0" applyNumberFormat="1" applyFont="1" applyFill="1" applyBorder="1" applyAlignment="1" applyProtection="1">
      <alignment horizontal="left" vertical="center" wrapText="1"/>
      <protection locked="0"/>
    </xf>
    <xf numFmtId="0" fontId="9" fillId="19" borderId="4" xfId="0" applyNumberFormat="1" applyFont="1" applyFill="1" applyBorder="1" applyAlignment="1" applyProtection="1">
      <alignment horizontal="right" vertical="center" wrapText="1"/>
      <protection locked="0"/>
    </xf>
    <xf numFmtId="4" fontId="9" fillId="19" borderId="5" xfId="0" applyNumberFormat="1" applyFont="1" applyFill="1" applyBorder="1" applyAlignment="1" applyProtection="1">
      <alignment horizontal="right" vertical="center" wrapText="1"/>
      <protection locked="0"/>
    </xf>
    <xf numFmtId="0" fontId="3" fillId="4" borderId="0" xfId="0" applyFont="1" applyFill="1" applyBorder="1" applyAlignment="1" applyProtection="1">
      <alignment vertical="top"/>
      <protection locked="0"/>
    </xf>
    <xf numFmtId="0" fontId="17" fillId="4" borderId="0" xfId="0" applyFont="1" applyFill="1" applyProtection="1">
      <protection locked="0"/>
    </xf>
    <xf numFmtId="0" fontId="17" fillId="0" borderId="7" xfId="0" applyFont="1" applyBorder="1" applyAlignment="1" applyProtection="1">
      <alignment horizontal="center"/>
      <protection locked="0"/>
    </xf>
    <xf numFmtId="0" fontId="12" fillId="4" borderId="0" xfId="0" applyFont="1" applyFill="1" applyBorder="1" applyAlignment="1" applyProtection="1">
      <alignment vertical="top"/>
      <protection locked="0"/>
    </xf>
    <xf numFmtId="0" fontId="3" fillId="4" borderId="0" xfId="0" applyFont="1" applyFill="1" applyBorder="1" applyAlignment="1" applyProtection="1">
      <alignment horizontal="right"/>
      <protection locked="0"/>
    </xf>
    <xf numFmtId="0" fontId="17" fillId="0" borderId="0" xfId="0" applyFont="1" applyAlignment="1" applyProtection="1">
      <alignment horizontal="center"/>
      <protection locked="0"/>
    </xf>
    <xf numFmtId="165" fontId="3" fillId="4" borderId="0" xfId="2" applyFont="1" applyFill="1" applyBorder="1" applyAlignment="1" applyProtection="1">
      <alignment vertical="top"/>
      <protection locked="0"/>
    </xf>
    <xf numFmtId="4" fontId="0" fillId="0" borderId="0" xfId="0" applyNumberFormat="1" applyFont="1" applyProtection="1">
      <protection locked="0"/>
    </xf>
    <xf numFmtId="49" fontId="52" fillId="18" borderId="11" xfId="6" applyNumberFormat="1" applyFont="1" applyFill="1" applyBorder="1" applyAlignment="1">
      <alignment vertical="center" wrapText="1"/>
    </xf>
    <xf numFmtId="49" fontId="52" fillId="18" borderId="17" xfId="6" applyNumberFormat="1" applyFont="1" applyFill="1" applyBorder="1" applyAlignment="1">
      <alignment vertical="center" wrapText="1"/>
    </xf>
    <xf numFmtId="4" fontId="52" fillId="18" borderId="17" xfId="6" applyNumberFormat="1" applyFont="1" applyFill="1" applyBorder="1" applyAlignment="1">
      <alignment vertical="center"/>
    </xf>
    <xf numFmtId="49" fontId="52" fillId="18" borderId="3" xfId="6" applyNumberFormat="1" applyFont="1" applyFill="1" applyBorder="1" applyAlignment="1">
      <alignment horizontal="center" vertical="center" wrapText="1"/>
    </xf>
    <xf numFmtId="49" fontId="52" fillId="18" borderId="19" xfId="6" applyNumberFormat="1" applyFont="1" applyFill="1" applyBorder="1" applyAlignment="1">
      <alignment horizontal="center" vertical="center" wrapText="1"/>
    </xf>
    <xf numFmtId="4" fontId="52" fillId="18" borderId="10" xfId="6" applyNumberFormat="1" applyFont="1" applyFill="1" applyBorder="1" applyAlignment="1">
      <alignment horizontal="center" vertical="center" wrapText="1"/>
    </xf>
    <xf numFmtId="4" fontId="52" fillId="18" borderId="9" xfId="6" applyNumberFormat="1" applyFont="1" applyFill="1" applyBorder="1" applyAlignment="1">
      <alignment horizontal="center" vertical="center" wrapText="1"/>
    </xf>
    <xf numFmtId="4" fontId="52" fillId="18" borderId="19" xfId="6" applyNumberFormat="1" applyFont="1" applyFill="1" applyBorder="1" applyAlignment="1">
      <alignment horizontal="center" vertical="center"/>
    </xf>
    <xf numFmtId="49" fontId="0" fillId="0" borderId="0" xfId="0" applyNumberFormat="1" applyFont="1" applyProtection="1">
      <protection locked="0"/>
    </xf>
    <xf numFmtId="0" fontId="17" fillId="4" borderId="0" xfId="0" applyFont="1" applyFill="1" applyAlignment="1" applyProtection="1">
      <protection locked="0"/>
    </xf>
    <xf numFmtId="0" fontId="1" fillId="0" borderId="0" xfId="6" applyFont="1" applyBorder="1" applyAlignment="1" applyProtection="1">
      <alignment vertical="top" wrapText="1"/>
      <protection locked="0"/>
    </xf>
    <xf numFmtId="4" fontId="1" fillId="0" borderId="0" xfId="6" applyNumberFormat="1" applyFont="1" applyBorder="1" applyAlignment="1" applyProtection="1">
      <alignment vertical="top"/>
      <protection locked="0"/>
    </xf>
    <xf numFmtId="0" fontId="1" fillId="0" borderId="0" xfId="6" applyFont="1" applyBorder="1" applyAlignment="1" applyProtection="1">
      <alignment vertical="top"/>
      <protection locked="0"/>
    </xf>
    <xf numFmtId="0" fontId="1" fillId="0" borderId="0" xfId="6" applyFont="1" applyFill="1" applyBorder="1" applyProtection="1">
      <protection locked="0"/>
    </xf>
    <xf numFmtId="0" fontId="17" fillId="4" borderId="12" xfId="0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left" vertical="center" wrapText="1"/>
    </xf>
    <xf numFmtId="0" fontId="8" fillId="0" borderId="7" xfId="7" applyNumberFormat="1" applyFont="1" applyFill="1" applyBorder="1" applyAlignment="1" applyProtection="1">
      <alignment horizontal="right" vertical="center" wrapText="1"/>
      <protection locked="0"/>
    </xf>
    <xf numFmtId="0" fontId="8" fillId="0" borderId="7" xfId="7" applyNumberFormat="1" applyFont="1" applyFill="1" applyBorder="1" applyAlignment="1" applyProtection="1">
      <alignment horizontal="left" vertical="center" wrapText="1"/>
      <protection locked="0"/>
    </xf>
    <xf numFmtId="4" fontId="8" fillId="0" borderId="8" xfId="7" applyNumberFormat="1" applyFont="1" applyFill="1" applyBorder="1" applyAlignment="1" applyProtection="1">
      <alignment horizontal="right" vertical="center" wrapText="1"/>
      <protection locked="0"/>
    </xf>
    <xf numFmtId="0" fontId="17" fillId="0" borderId="0" xfId="0" applyFont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4" borderId="0" xfId="0" applyFont="1" applyFill="1" applyBorder="1"/>
    <xf numFmtId="0" fontId="28" fillId="0" borderId="0" xfId="0" applyFont="1" applyBorder="1"/>
    <xf numFmtId="0" fontId="28" fillId="0" borderId="0" xfId="0" applyFont="1" applyBorder="1" applyAlignment="1">
      <alignment horizontal="center"/>
    </xf>
    <xf numFmtId="0" fontId="17" fillId="0" borderId="0" xfId="0" applyFont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17" fillId="4" borderId="0" xfId="0" applyFont="1" applyFill="1" applyBorder="1" applyProtection="1">
      <protection locked="0"/>
    </xf>
    <xf numFmtId="0" fontId="17" fillId="4" borderId="0" xfId="0" applyFont="1" applyFill="1" applyBorder="1" applyAlignment="1" applyProtection="1">
      <alignment horizontal="center"/>
      <protection locked="0"/>
    </xf>
    <xf numFmtId="0" fontId="53" fillId="4" borderId="0" xfId="0" applyFont="1" applyFill="1" applyProtection="1"/>
    <xf numFmtId="0" fontId="18" fillId="4" borderId="0" xfId="0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right"/>
      <protection locked="0"/>
    </xf>
    <xf numFmtId="0" fontId="5" fillId="4" borderId="0" xfId="0" applyNumberFormat="1" applyFont="1" applyFill="1" applyBorder="1" applyAlignment="1" applyProtection="1">
      <protection locked="0"/>
    </xf>
    <xf numFmtId="0" fontId="53" fillId="4" borderId="0" xfId="0" applyFont="1" applyFill="1" applyProtection="1">
      <protection locked="0"/>
    </xf>
    <xf numFmtId="0" fontId="18" fillId="4" borderId="0" xfId="0" applyFont="1" applyFill="1" applyBorder="1" applyAlignment="1" applyProtection="1">
      <alignment horizontal="centerContinuous"/>
      <protection locked="0"/>
    </xf>
    <xf numFmtId="0" fontId="12" fillId="4" borderId="0" xfId="3" applyFont="1" applyFill="1" applyBorder="1" applyAlignment="1" applyProtection="1">
      <alignment horizontal="centerContinuous"/>
      <protection locked="0"/>
    </xf>
    <xf numFmtId="0" fontId="18" fillId="4" borderId="0" xfId="0" applyFont="1" applyFill="1" applyBorder="1" applyAlignment="1" applyProtection="1">
      <alignment horizontal="center"/>
      <protection locked="0"/>
    </xf>
    <xf numFmtId="0" fontId="12" fillId="8" borderId="9" xfId="3" applyFont="1" applyFill="1" applyBorder="1" applyAlignment="1" applyProtection="1">
      <alignment horizontal="center" vertical="center"/>
    </xf>
    <xf numFmtId="0" fontId="12" fillId="8" borderId="6" xfId="3" applyFont="1" applyFill="1" applyBorder="1" applyAlignment="1" applyProtection="1">
      <alignment horizontal="center" vertical="center"/>
    </xf>
    <xf numFmtId="0" fontId="12" fillId="8" borderId="10" xfId="3" applyFont="1" applyFill="1" applyBorder="1" applyAlignment="1" applyProtection="1">
      <alignment horizontal="center" vertical="center"/>
    </xf>
    <xf numFmtId="0" fontId="53" fillId="4" borderId="0" xfId="0" applyFont="1" applyFill="1" applyBorder="1" applyProtection="1"/>
    <xf numFmtId="0" fontId="0" fillId="0" borderId="17" xfId="0" applyBorder="1" applyAlignment="1">
      <alignment horizontal="center" vertical="top"/>
    </xf>
    <xf numFmtId="0" fontId="0" fillId="0" borderId="17" xfId="0" applyBorder="1" applyAlignment="1">
      <alignment vertical="top"/>
    </xf>
    <xf numFmtId="4" fontId="0" fillId="0" borderId="0" xfId="0" applyNumberFormat="1" applyAlignment="1">
      <alignment horizontal="right" vertical="top"/>
    </xf>
    <xf numFmtId="0" fontId="17" fillId="0" borderId="8" xfId="0" applyFont="1" applyFill="1" applyBorder="1" applyAlignment="1" applyProtection="1">
      <protection locked="0"/>
    </xf>
    <xf numFmtId="0" fontId="53" fillId="4" borderId="0" xfId="0" applyFont="1" applyFill="1" applyBorder="1" applyProtection="1">
      <protection locked="0"/>
    </xf>
    <xf numFmtId="0" fontId="0" fillId="0" borderId="18" xfId="0" applyBorder="1" applyAlignment="1">
      <alignment horizontal="center" vertical="top"/>
    </xf>
    <xf numFmtId="0" fontId="0" fillId="0" borderId="18" xfId="0" applyBorder="1" applyAlignment="1">
      <alignment vertical="top"/>
    </xf>
    <xf numFmtId="0" fontId="17" fillId="4" borderId="2" xfId="0" applyFont="1" applyFill="1" applyBorder="1" applyAlignment="1" applyProtection="1">
      <alignment vertical="top"/>
      <protection locked="0"/>
    </xf>
    <xf numFmtId="0" fontId="3" fillId="4" borderId="18" xfId="0" applyFont="1" applyFill="1" applyBorder="1" applyAlignment="1" applyProtection="1">
      <alignment horizontal="center" vertical="top"/>
      <protection locked="0"/>
    </xf>
    <xf numFmtId="0" fontId="3" fillId="4" borderId="18" xfId="0" applyFont="1" applyFill="1" applyBorder="1" applyAlignment="1" applyProtection="1">
      <alignment horizontal="left" vertical="top" wrapText="1"/>
      <protection locked="0"/>
    </xf>
    <xf numFmtId="174" fontId="3" fillId="4" borderId="1" xfId="246" applyNumberFormat="1" applyFont="1" applyFill="1" applyBorder="1" applyAlignment="1" applyProtection="1">
      <alignment horizontal="right" vertical="top"/>
      <protection locked="0"/>
    </xf>
    <xf numFmtId="0" fontId="3" fillId="4" borderId="19" xfId="0" applyFont="1" applyFill="1" applyBorder="1" applyAlignment="1" applyProtection="1">
      <alignment horizontal="center" vertical="top"/>
      <protection locked="0"/>
    </xf>
    <xf numFmtId="0" fontId="3" fillId="4" borderId="19" xfId="0" applyFont="1" applyFill="1" applyBorder="1" applyAlignment="1" applyProtection="1">
      <alignment horizontal="left" vertical="top" wrapText="1"/>
      <protection locked="0"/>
    </xf>
    <xf numFmtId="174" fontId="3" fillId="4" borderId="3" xfId="246" applyNumberFormat="1" applyFont="1" applyFill="1" applyBorder="1" applyAlignment="1" applyProtection="1">
      <alignment horizontal="right" vertical="top"/>
      <protection locked="0"/>
    </xf>
    <xf numFmtId="0" fontId="17" fillId="4" borderId="5" xfId="0" applyFont="1" applyFill="1" applyBorder="1" applyAlignment="1" applyProtection="1">
      <alignment vertical="top"/>
      <protection locked="0"/>
    </xf>
    <xf numFmtId="0" fontId="5" fillId="4" borderId="0" xfId="0" applyFont="1" applyFill="1" applyAlignment="1" applyProtection="1">
      <alignment horizontal="right" vertical="top"/>
      <protection locked="0"/>
    </xf>
    <xf numFmtId="0" fontId="53" fillId="4" borderId="0" xfId="0" applyFont="1" applyFill="1" applyBorder="1" applyAlignment="1" applyProtection="1">
      <protection locked="0"/>
    </xf>
    <xf numFmtId="0" fontId="5" fillId="4" borderId="0" xfId="0" applyFont="1" applyFill="1" applyBorder="1" applyAlignment="1" applyProtection="1">
      <alignment vertical="top" wrapText="1"/>
      <protection locked="0"/>
    </xf>
    <xf numFmtId="0" fontId="3" fillId="4" borderId="0" xfId="3" applyFont="1" applyFill="1" applyBorder="1" applyAlignment="1" applyProtection="1">
      <alignment horizontal="center" vertical="center"/>
      <protection locked="0"/>
    </xf>
    <xf numFmtId="0" fontId="12" fillId="8" borderId="11" xfId="3" applyFont="1" applyFill="1" applyBorder="1" applyAlignment="1" applyProtection="1">
      <alignment vertical="center"/>
    </xf>
    <xf numFmtId="0" fontId="12" fillId="8" borderId="7" xfId="3" applyFont="1" applyFill="1" applyBorder="1" applyAlignment="1" applyProtection="1">
      <alignment horizontal="center" vertical="center"/>
    </xf>
    <xf numFmtId="0" fontId="12" fillId="8" borderId="8" xfId="3" applyFont="1" applyFill="1" applyBorder="1" applyAlignment="1" applyProtection="1">
      <alignment horizontal="center" vertical="center"/>
    </xf>
    <xf numFmtId="4" fontId="0" fillId="0" borderId="1" xfId="0" applyNumberFormat="1" applyBorder="1" applyAlignment="1">
      <alignment horizontal="right" vertical="top"/>
    </xf>
    <xf numFmtId="0" fontId="12" fillId="0" borderId="2" xfId="3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protection locked="0"/>
    </xf>
    <xf numFmtId="0" fontId="17" fillId="4" borderId="2" xfId="0" applyFont="1" applyFill="1" applyBorder="1" applyProtection="1">
      <protection locked="0"/>
    </xf>
    <xf numFmtId="0" fontId="17" fillId="4" borderId="5" xfId="0" applyFont="1" applyFill="1" applyBorder="1" applyProtection="1">
      <protection locked="0"/>
    </xf>
    <xf numFmtId="0" fontId="0" fillId="0" borderId="19" xfId="0" applyBorder="1" applyAlignment="1">
      <alignment horizontal="center" vertical="top"/>
    </xf>
    <xf numFmtId="0" fontId="0" fillId="0" borderId="19" xfId="0" applyBorder="1" applyAlignment="1">
      <alignment vertical="top"/>
    </xf>
    <xf numFmtId="4" fontId="0" fillId="0" borderId="3" xfId="0" applyNumberFormat="1" applyBorder="1" applyAlignment="1">
      <alignment horizontal="right" vertical="top"/>
    </xf>
    <xf numFmtId="0" fontId="17" fillId="4" borderId="1" xfId="0" applyFont="1" applyFill="1" applyBorder="1" applyProtection="1">
      <protection locked="0"/>
    </xf>
    <xf numFmtId="0" fontId="0" fillId="0" borderId="0" xfId="0" applyBorder="1" applyAlignment="1">
      <alignment vertical="top"/>
    </xf>
    <xf numFmtId="4" fontId="0" fillId="0" borderId="0" xfId="0" applyNumberFormat="1" applyBorder="1" applyAlignment="1">
      <alignment horizontal="right" vertical="top"/>
    </xf>
    <xf numFmtId="0" fontId="17" fillId="4" borderId="3" xfId="0" applyFont="1" applyFill="1" applyBorder="1" applyProtection="1">
      <protection locked="0"/>
    </xf>
    <xf numFmtId="0" fontId="0" fillId="0" borderId="4" xfId="0" applyBorder="1" applyAlignment="1">
      <alignment vertical="top"/>
    </xf>
    <xf numFmtId="4" fontId="0" fillId="0" borderId="4" xfId="0" applyNumberFormat="1" applyBorder="1" applyAlignment="1">
      <alignment horizontal="right" vertical="top"/>
    </xf>
    <xf numFmtId="0" fontId="17" fillId="0" borderId="0" xfId="0" applyFont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2" fillId="7" borderId="0" xfId="0" applyFont="1" applyFill="1" applyBorder="1" applyAlignment="1">
      <alignment horizontal="center"/>
    </xf>
    <xf numFmtId="0" fontId="17" fillId="4" borderId="0" xfId="0" applyFont="1" applyFill="1" applyBorder="1"/>
    <xf numFmtId="0" fontId="34" fillId="4" borderId="0" xfId="0" applyFont="1" applyFill="1" applyBorder="1" applyAlignment="1">
      <alignment horizontal="left" vertical="center" wrapText="1"/>
    </xf>
    <xf numFmtId="37" fontId="12" fillId="7" borderId="16" xfId="4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 applyProtection="1">
      <alignment horizontal="left"/>
      <protection locked="0"/>
    </xf>
    <xf numFmtId="0" fontId="12" fillId="7" borderId="16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left" vertical="center" wrapText="1"/>
    </xf>
    <xf numFmtId="0" fontId="17" fillId="4" borderId="16" xfId="0" applyFont="1" applyFill="1" applyBorder="1" applyAlignment="1">
      <alignment horizontal="center"/>
    </xf>
    <xf numFmtId="0" fontId="17" fillId="4" borderId="16" xfId="0" applyFont="1" applyFill="1" applyBorder="1" applyAlignment="1">
      <alignment horizontal="right"/>
    </xf>
    <xf numFmtId="0" fontId="8" fillId="4" borderId="0" xfId="0" applyFont="1" applyFill="1" applyAlignment="1">
      <alignment horizontal="left"/>
    </xf>
    <xf numFmtId="0" fontId="17" fillId="4" borderId="0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justify" vertical="center" wrapText="1"/>
    </xf>
    <xf numFmtId="0" fontId="17" fillId="4" borderId="2" xfId="0" applyFont="1" applyFill="1" applyBorder="1" applyAlignment="1">
      <alignment horizontal="justify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17" xfId="21" applyFont="1" applyFill="1" applyBorder="1" applyAlignment="1">
      <alignment horizontal="center" vertical="center" wrapText="1"/>
    </xf>
    <xf numFmtId="0" fontId="12" fillId="7" borderId="16" xfId="21" applyFont="1" applyFill="1" applyBorder="1" applyAlignment="1">
      <alignment horizontal="center" vertical="center" wrapText="1"/>
    </xf>
    <xf numFmtId="0" fontId="12" fillId="7" borderId="6" xfId="3" applyFont="1" applyFill="1" applyBorder="1" applyAlignment="1">
      <alignment horizontal="center" vertical="center"/>
    </xf>
    <xf numFmtId="0" fontId="12" fillId="7" borderId="0" xfId="3" applyFont="1" applyFill="1" applyBorder="1" applyAlignment="1">
      <alignment horizontal="center"/>
    </xf>
    <xf numFmtId="0" fontId="12" fillId="4" borderId="4" xfId="0" applyNumberFormat="1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>
      <alignment horizontal="left" vertical="top" wrapText="1"/>
    </xf>
    <xf numFmtId="0" fontId="12" fillId="4" borderId="0" xfId="0" applyFont="1" applyFill="1" applyBorder="1" applyAlignment="1">
      <alignment vertical="top" wrapText="1"/>
    </xf>
    <xf numFmtId="0" fontId="12" fillId="4" borderId="0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justify" vertical="top" wrapText="1"/>
    </xf>
    <xf numFmtId="0" fontId="21" fillId="4" borderId="0" xfId="0" applyFont="1" applyFill="1" applyBorder="1" applyAlignment="1">
      <alignment horizontal="left" vertical="top" wrapText="1"/>
    </xf>
    <xf numFmtId="0" fontId="17" fillId="4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21" fillId="4" borderId="0" xfId="0" applyFont="1" applyFill="1" applyBorder="1" applyAlignment="1">
      <alignment vertical="top" wrapText="1"/>
    </xf>
    <xf numFmtId="0" fontId="3" fillId="4" borderId="4" xfId="0" applyFont="1" applyFill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17" fillId="0" borderId="7" xfId="0" applyFont="1" applyBorder="1" applyAlignment="1">
      <alignment horizontal="center"/>
    </xf>
    <xf numFmtId="0" fontId="12" fillId="7" borderId="7" xfId="3" applyFont="1" applyFill="1" applyBorder="1" applyAlignment="1">
      <alignment horizontal="center" vertical="center"/>
    </xf>
    <xf numFmtId="0" fontId="12" fillId="7" borderId="0" xfId="3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top"/>
    </xf>
    <xf numFmtId="0" fontId="19" fillId="7" borderId="11" xfId="3" applyFont="1" applyFill="1" applyBorder="1" applyAlignment="1">
      <alignment horizontal="center" vertical="center"/>
    </xf>
    <xf numFmtId="0" fontId="19" fillId="7" borderId="1" xfId="3" applyFont="1" applyFill="1" applyBorder="1" applyAlignment="1">
      <alignment horizontal="center" vertical="center"/>
    </xf>
    <xf numFmtId="0" fontId="12" fillId="7" borderId="7" xfId="3" applyFont="1" applyFill="1" applyBorder="1" applyAlignment="1">
      <alignment horizontal="right" vertical="top"/>
    </xf>
    <xf numFmtId="0" fontId="12" fillId="7" borderId="0" xfId="3" applyFont="1" applyFill="1" applyBorder="1" applyAlignment="1">
      <alignment horizontal="right" vertical="top"/>
    </xf>
    <xf numFmtId="0" fontId="3" fillId="4" borderId="4" xfId="0" applyFont="1" applyFill="1" applyBorder="1" applyAlignment="1">
      <alignment horizontal="left" vertical="top" wrapText="1"/>
    </xf>
    <xf numFmtId="0" fontId="12" fillId="7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left" vertical="top"/>
    </xf>
    <xf numFmtId="0" fontId="12" fillId="4" borderId="0" xfId="1" applyNumberFormat="1" applyFont="1" applyFill="1" applyBorder="1" applyAlignment="1">
      <alignment horizontal="center" vertical="center"/>
    </xf>
    <xf numFmtId="0" fontId="12" fillId="7" borderId="7" xfId="3" applyFont="1" applyFill="1" applyBorder="1" applyAlignment="1">
      <alignment horizontal="center" vertical="center" wrapText="1"/>
    </xf>
    <xf numFmtId="0" fontId="12" fillId="7" borderId="4" xfId="3" applyFont="1" applyFill="1" applyBorder="1" applyAlignment="1">
      <alignment horizontal="center" vertical="center" wrapText="1"/>
    </xf>
    <xf numFmtId="0" fontId="12" fillId="4" borderId="1" xfId="1" applyNumberFormat="1" applyFont="1" applyFill="1" applyBorder="1" applyAlignment="1">
      <alignment horizontal="center" vertical="center"/>
    </xf>
    <xf numFmtId="0" fontId="12" fillId="4" borderId="2" xfId="1" applyNumberFormat="1" applyFont="1" applyFill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top"/>
    </xf>
    <xf numFmtId="0" fontId="12" fillId="4" borderId="0" xfId="1" applyNumberFormat="1" applyFont="1" applyFill="1" applyBorder="1" applyAlignment="1">
      <alignment horizontal="center" vertical="top"/>
    </xf>
    <xf numFmtId="0" fontId="12" fillId="4" borderId="2" xfId="1" applyNumberFormat="1" applyFont="1" applyFill="1" applyBorder="1" applyAlignment="1">
      <alignment horizontal="center" vertical="top"/>
    </xf>
    <xf numFmtId="0" fontId="18" fillId="4" borderId="0" xfId="0" applyFont="1" applyFill="1" applyBorder="1" applyAlignment="1">
      <alignment horizontal="left" vertical="top"/>
    </xf>
    <xf numFmtId="0" fontId="17" fillId="4" borderId="3" xfId="0" applyFont="1" applyFill="1" applyBorder="1" applyAlignment="1">
      <alignment horizontal="center" vertical="top"/>
    </xf>
    <xf numFmtId="0" fontId="17" fillId="4" borderId="4" xfId="0" applyFont="1" applyFill="1" applyBorder="1" applyAlignment="1">
      <alignment horizontal="center" vertical="top"/>
    </xf>
    <xf numFmtId="0" fontId="17" fillId="4" borderId="5" xfId="0" applyFont="1" applyFill="1" applyBorder="1" applyAlignment="1">
      <alignment horizontal="center" vertical="top"/>
    </xf>
    <xf numFmtId="0" fontId="1" fillId="4" borderId="0" xfId="0" applyFont="1" applyFill="1" applyBorder="1" applyAlignment="1">
      <alignment horizontal="left" vertical="top" wrapText="1"/>
    </xf>
    <xf numFmtId="0" fontId="3" fillId="4" borderId="4" xfId="0" applyFont="1" applyFill="1" applyBorder="1" applyAlignment="1" applyProtection="1">
      <alignment horizontal="center" vertical="top"/>
      <protection locked="0"/>
    </xf>
    <xf numFmtId="0" fontId="17" fillId="0" borderId="0" xfId="0" applyFont="1" applyBorder="1" applyAlignment="1">
      <alignment horizontal="center"/>
    </xf>
    <xf numFmtId="0" fontId="12" fillId="4" borderId="0" xfId="1" applyNumberFormat="1" applyFont="1" applyFill="1" applyBorder="1" applyAlignment="1" applyProtection="1">
      <alignment horizontal="center" vertical="top"/>
    </xf>
    <xf numFmtId="0" fontId="12" fillId="4" borderId="2" xfId="1" applyNumberFormat="1" applyFont="1" applyFill="1" applyBorder="1" applyAlignment="1" applyProtection="1">
      <alignment horizontal="center" vertical="top"/>
    </xf>
    <xf numFmtId="0" fontId="12" fillId="7" borderId="0" xfId="3" applyFont="1" applyFill="1" applyBorder="1" applyAlignment="1" applyProtection="1">
      <alignment horizontal="center"/>
    </xf>
    <xf numFmtId="0" fontId="12" fillId="7" borderId="0" xfId="0" applyFont="1" applyFill="1" applyBorder="1" applyAlignment="1" applyProtection="1">
      <alignment horizontal="right"/>
    </xf>
    <xf numFmtId="0" fontId="3" fillId="7" borderId="0" xfId="0" applyNumberFormat="1" applyFont="1" applyFill="1" applyBorder="1" applyAlignment="1" applyProtection="1">
      <alignment horizontal="left"/>
    </xf>
    <xf numFmtId="0" fontId="12" fillId="4" borderId="0" xfId="1" applyNumberFormat="1" applyFont="1" applyFill="1" applyBorder="1" applyAlignment="1" applyProtection="1">
      <alignment horizontal="center" vertical="center"/>
    </xf>
    <xf numFmtId="0" fontId="12" fillId="7" borderId="6" xfId="3" applyFont="1" applyFill="1" applyBorder="1" applyAlignment="1" applyProtection="1">
      <alignment horizontal="center" vertical="center"/>
    </xf>
    <xf numFmtId="0" fontId="12" fillId="4" borderId="2" xfId="1" applyNumberFormat="1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 applyProtection="1">
      <alignment horizontal="left" vertical="top"/>
    </xf>
    <xf numFmtId="0" fontId="12" fillId="4" borderId="0" xfId="0" applyFont="1" applyFill="1" applyBorder="1" applyAlignment="1" applyProtection="1">
      <alignment horizontal="left" vertical="top"/>
    </xf>
    <xf numFmtId="0" fontId="12" fillId="4" borderId="0" xfId="0" applyFont="1" applyFill="1" applyBorder="1" applyAlignment="1" applyProtection="1">
      <alignment horizontal="center" vertical="top"/>
    </xf>
    <xf numFmtId="0" fontId="3" fillId="4" borderId="0" xfId="0" applyFont="1" applyFill="1" applyBorder="1" applyAlignment="1" applyProtection="1">
      <alignment horizontal="left" vertical="top"/>
    </xf>
    <xf numFmtId="0" fontId="21" fillId="4" borderId="4" xfId="0" applyFont="1" applyFill="1" applyBorder="1" applyAlignment="1" applyProtection="1">
      <alignment horizontal="left" vertical="top"/>
    </xf>
    <xf numFmtId="0" fontId="1" fillId="4" borderId="0" xfId="0" applyFont="1" applyFill="1" applyBorder="1" applyAlignment="1" applyProtection="1">
      <alignment horizontal="left" vertical="top"/>
    </xf>
    <xf numFmtId="0" fontId="3" fillId="4" borderId="0" xfId="0" applyNumberFormat="1" applyFont="1" applyFill="1" applyBorder="1" applyAlignment="1" applyProtection="1">
      <alignment horizontal="left"/>
      <protection locked="0"/>
    </xf>
    <xf numFmtId="0" fontId="18" fillId="4" borderId="0" xfId="0" applyFont="1" applyFill="1" applyBorder="1" applyAlignment="1">
      <alignment horizontal="left" vertical="top" wrapText="1"/>
    </xf>
    <xf numFmtId="0" fontId="12" fillId="4" borderId="14" xfId="0" applyFont="1" applyFill="1" applyBorder="1" applyAlignment="1">
      <alignment horizontal="left" vertical="top"/>
    </xf>
    <xf numFmtId="0" fontId="12" fillId="4" borderId="4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center"/>
    </xf>
    <xf numFmtId="0" fontId="12" fillId="7" borderId="6" xfId="0" applyFont="1" applyFill="1" applyBorder="1" applyAlignment="1">
      <alignment horizontal="center" vertical="center"/>
    </xf>
    <xf numFmtId="0" fontId="12" fillId="4" borderId="0" xfId="3" applyFont="1" applyFill="1" applyBorder="1" applyAlignment="1">
      <alignment horizontal="left" vertical="top"/>
    </xf>
    <xf numFmtId="0" fontId="3" fillId="4" borderId="0" xfId="3" applyFont="1" applyFill="1" applyBorder="1" applyAlignment="1">
      <alignment horizontal="left" vertical="top" wrapText="1"/>
    </xf>
    <xf numFmtId="0" fontId="3" fillId="4" borderId="0" xfId="3" applyFont="1" applyFill="1" applyBorder="1" applyAlignment="1">
      <alignment horizontal="left" vertical="top"/>
    </xf>
    <xf numFmtId="0" fontId="12" fillId="4" borderId="0" xfId="3" applyFont="1" applyFill="1" applyBorder="1" applyAlignment="1">
      <alignment horizontal="left" vertical="top" wrapText="1"/>
    </xf>
    <xf numFmtId="0" fontId="17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 vertical="top" wrapText="1"/>
      <protection locked="0"/>
    </xf>
    <xf numFmtId="0" fontId="1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2" fillId="2" borderId="12" xfId="3" applyFont="1" applyFill="1" applyBorder="1" applyAlignment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right" vertical="distributed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8" fillId="7" borderId="6" xfId="0" applyFont="1" applyFill="1" applyBorder="1" applyAlignment="1">
      <alignment horizontal="center"/>
    </xf>
    <xf numFmtId="0" fontId="18" fillId="7" borderId="10" xfId="0" applyFont="1" applyFill="1" applyBorder="1" applyAlignment="1">
      <alignment horizontal="center"/>
    </xf>
    <xf numFmtId="0" fontId="33" fillId="7" borderId="3" xfId="0" applyFont="1" applyFill="1" applyBorder="1" applyAlignment="1">
      <alignment horizontal="center" vertical="center"/>
    </xf>
    <xf numFmtId="0" fontId="33" fillId="7" borderId="4" xfId="0" applyFont="1" applyFill="1" applyBorder="1" applyAlignment="1">
      <alignment horizontal="center" vertical="center"/>
    </xf>
    <xf numFmtId="0" fontId="33" fillId="7" borderId="5" xfId="0" applyFont="1" applyFill="1" applyBorder="1" applyAlignment="1">
      <alignment horizontal="center" vertical="center"/>
    </xf>
    <xf numFmtId="0" fontId="35" fillId="0" borderId="16" xfId="0" applyFont="1" applyBorder="1" applyAlignment="1">
      <alignment horizontal="left" vertical="center" wrapText="1"/>
    </xf>
    <xf numFmtId="0" fontId="17" fillId="7" borderId="0" xfId="0" applyFont="1" applyFill="1" applyAlignment="1">
      <alignment horizontal="center"/>
    </xf>
    <xf numFmtId="0" fontId="12" fillId="7" borderId="0" xfId="0" applyFont="1" applyFill="1" applyBorder="1" applyAlignment="1">
      <alignment horizontal="center" vertical="center"/>
    </xf>
    <xf numFmtId="0" fontId="43" fillId="0" borderId="0" xfId="0" applyFont="1" applyBorder="1" applyAlignment="1">
      <alignment horizontal="center"/>
    </xf>
    <xf numFmtId="0" fontId="29" fillId="0" borderId="0" xfId="0" applyFont="1" applyAlignment="1">
      <alignment horizontal="center" wrapText="1"/>
    </xf>
    <xf numFmtId="0" fontId="17" fillId="7" borderId="9" xfId="0" applyFont="1" applyFill="1" applyBorder="1" applyAlignment="1">
      <alignment horizontal="center"/>
    </xf>
    <xf numFmtId="0" fontId="17" fillId="7" borderId="10" xfId="0" applyFont="1" applyFill="1" applyBorder="1" applyAlignment="1">
      <alignment horizontal="center"/>
    </xf>
    <xf numFmtId="49" fontId="12" fillId="7" borderId="9" xfId="0" applyNumberFormat="1" applyFont="1" applyFill="1" applyBorder="1" applyAlignment="1">
      <alignment horizontal="center" vertical="center"/>
    </xf>
    <xf numFmtId="49" fontId="12" fillId="7" borderId="1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7" fillId="4" borderId="0" xfId="0" applyFont="1" applyFill="1" applyBorder="1"/>
    <xf numFmtId="0" fontId="35" fillId="0" borderId="9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left" vertical="center" wrapText="1"/>
    </xf>
    <xf numFmtId="0" fontId="35" fillId="0" borderId="9" xfId="0" applyFont="1" applyBorder="1" applyAlignment="1">
      <alignment horizontal="left" vertical="center"/>
    </xf>
    <xf numFmtId="0" fontId="35" fillId="0" borderId="10" xfId="0" applyFont="1" applyBorder="1" applyAlignment="1">
      <alignment horizontal="left" vertical="center"/>
    </xf>
    <xf numFmtId="0" fontId="33" fillId="0" borderId="16" xfId="0" applyFont="1" applyBorder="1" applyAlignment="1">
      <alignment vertical="center"/>
    </xf>
    <xf numFmtId="0" fontId="33" fillId="7" borderId="11" xfId="0" applyFont="1" applyFill="1" applyBorder="1" applyAlignment="1">
      <alignment horizontal="center" vertical="center" wrapText="1"/>
    </xf>
    <xf numFmtId="0" fontId="33" fillId="7" borderId="7" xfId="0" applyFont="1" applyFill="1" applyBorder="1" applyAlignment="1">
      <alignment horizontal="center" vertical="center" wrapText="1"/>
    </xf>
    <xf numFmtId="0" fontId="33" fillId="7" borderId="8" xfId="0" applyFont="1" applyFill="1" applyBorder="1" applyAlignment="1">
      <alignment horizontal="center" vertical="center" wrapText="1"/>
    </xf>
    <xf numFmtId="0" fontId="33" fillId="7" borderId="1" xfId="0" applyFont="1" applyFill="1" applyBorder="1" applyAlignment="1">
      <alignment horizontal="center" vertical="center"/>
    </xf>
    <xf numFmtId="0" fontId="33" fillId="7" borderId="0" xfId="0" applyFont="1" applyFill="1" applyBorder="1" applyAlignment="1">
      <alignment horizontal="center" vertical="center"/>
    </xf>
    <xf numFmtId="0" fontId="33" fillId="7" borderId="2" xfId="0" applyFont="1" applyFill="1" applyBorder="1" applyAlignment="1">
      <alignment horizontal="center" vertical="center"/>
    </xf>
    <xf numFmtId="0" fontId="33" fillId="7" borderId="9" xfId="0" applyFont="1" applyFill="1" applyBorder="1" applyAlignment="1">
      <alignment vertical="center"/>
    </xf>
    <xf numFmtId="0" fontId="33" fillId="7" borderId="10" xfId="0" applyFont="1" applyFill="1" applyBorder="1" applyAlignment="1">
      <alignment vertical="center"/>
    </xf>
    <xf numFmtId="0" fontId="35" fillId="0" borderId="9" xfId="0" applyFont="1" applyBorder="1" applyAlignment="1">
      <alignment vertical="center"/>
    </xf>
    <xf numFmtId="0" fontId="35" fillId="0" borderId="10" xfId="0" applyFont="1" applyBorder="1" applyAlignment="1">
      <alignment vertical="center"/>
    </xf>
    <xf numFmtId="0" fontId="33" fillId="7" borderId="16" xfId="0" applyFont="1" applyFill="1" applyBorder="1" applyAlignment="1">
      <alignment vertical="center"/>
    </xf>
    <xf numFmtId="0" fontId="33" fillId="0" borderId="16" xfId="0" applyFont="1" applyBorder="1" applyAlignment="1">
      <alignment vertical="center" wrapText="1"/>
    </xf>
    <xf numFmtId="37" fontId="12" fillId="7" borderId="16" xfId="4" applyNumberFormat="1" applyFont="1" applyFill="1" applyBorder="1" applyAlignment="1">
      <alignment horizontal="center" vertical="center"/>
    </xf>
    <xf numFmtId="37" fontId="12" fillId="7" borderId="16" xfId="4" applyNumberFormat="1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horizontal="left" vertical="center" wrapText="1"/>
    </xf>
    <xf numFmtId="0" fontId="34" fillId="4" borderId="2" xfId="0" applyFont="1" applyFill="1" applyBorder="1" applyAlignment="1">
      <alignment horizontal="left" vertical="center" wrapText="1"/>
    </xf>
    <xf numFmtId="0" fontId="34" fillId="4" borderId="1" xfId="0" applyFont="1" applyFill="1" applyBorder="1" applyAlignment="1">
      <alignment horizontal="left" vertical="center" wrapText="1"/>
    </xf>
    <xf numFmtId="0" fontId="12" fillId="4" borderId="4" xfId="0" applyNumberFormat="1" applyFont="1" applyFill="1" applyBorder="1" applyAlignment="1" applyProtection="1">
      <alignment horizontal="left"/>
      <protection locked="0"/>
    </xf>
    <xf numFmtId="0" fontId="1" fillId="4" borderId="0" xfId="0" applyFont="1" applyFill="1" applyAlignment="1">
      <alignment horizontal="left" vertical="top" wrapText="1"/>
    </xf>
    <xf numFmtId="0" fontId="17" fillId="0" borderId="4" xfId="0" applyFont="1" applyBorder="1" applyAlignment="1">
      <alignment horizontal="center"/>
    </xf>
    <xf numFmtId="0" fontId="12" fillId="7" borderId="16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left" vertical="top" wrapText="1"/>
    </xf>
    <xf numFmtId="0" fontId="18" fillId="4" borderId="2" xfId="0" applyFont="1" applyFill="1" applyBorder="1" applyAlignment="1">
      <alignment horizontal="left" vertical="top" wrapText="1"/>
    </xf>
    <xf numFmtId="0" fontId="12" fillId="7" borderId="16" xfId="3" applyFont="1" applyFill="1" applyBorder="1" applyAlignment="1">
      <alignment horizontal="center"/>
    </xf>
    <xf numFmtId="0" fontId="17" fillId="4" borderId="16" xfId="0" applyFont="1" applyFill="1" applyBorder="1" applyAlignment="1">
      <alignment horizontal="center"/>
    </xf>
    <xf numFmtId="0" fontId="17" fillId="4" borderId="16" xfId="0" applyFont="1" applyFill="1" applyBorder="1" applyAlignment="1">
      <alignment horizontal="right"/>
    </xf>
    <xf numFmtId="0" fontId="17" fillId="4" borderId="9" xfId="0" applyFont="1" applyFill="1" applyBorder="1" applyAlignment="1">
      <alignment horizontal="right"/>
    </xf>
    <xf numFmtId="0" fontId="17" fillId="4" borderId="10" xfId="0" applyFont="1" applyFill="1" applyBorder="1" applyAlignment="1">
      <alignment horizontal="right"/>
    </xf>
    <xf numFmtId="0" fontId="12" fillId="7" borderId="1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/>
    </xf>
    <xf numFmtId="0" fontId="17" fillId="4" borderId="9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2" fillId="7" borderId="3" xfId="0" applyFont="1" applyFill="1" applyBorder="1" applyAlignment="1">
      <alignment horizontal="center"/>
    </xf>
    <xf numFmtId="0" fontId="12" fillId="7" borderId="4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/>
    </xf>
    <xf numFmtId="0" fontId="12" fillId="8" borderId="7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2" fillId="8" borderId="0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7" fillId="4" borderId="25" xfId="0" applyFont="1" applyFill="1" applyBorder="1" applyAlignment="1">
      <alignment horizontal="left" vertical="center" wrapText="1"/>
    </xf>
    <xf numFmtId="0" fontId="17" fillId="4" borderId="28" xfId="0" applyFont="1" applyFill="1" applyBorder="1" applyAlignment="1">
      <alignment horizontal="left" vertical="center" wrapText="1"/>
    </xf>
    <xf numFmtId="0" fontId="17" fillId="4" borderId="31" xfId="0" applyFont="1" applyFill="1" applyBorder="1" applyAlignment="1">
      <alignment horizontal="left" vertical="center" wrapText="1"/>
    </xf>
    <xf numFmtId="0" fontId="17" fillId="4" borderId="35" xfId="0" applyFont="1" applyFill="1" applyBorder="1" applyAlignment="1">
      <alignment horizontal="left" vertical="center" wrapText="1"/>
    </xf>
    <xf numFmtId="0" fontId="17" fillId="4" borderId="25" xfId="0" applyFont="1" applyFill="1" applyBorder="1" applyAlignment="1">
      <alignment horizontal="left" vertical="top" wrapText="1" indent="1"/>
    </xf>
    <xf numFmtId="0" fontId="17" fillId="4" borderId="28" xfId="0" applyFont="1" applyFill="1" applyBorder="1" applyAlignment="1">
      <alignment horizontal="left" vertical="top" wrapText="1" indent="1"/>
    </xf>
    <xf numFmtId="0" fontId="18" fillId="4" borderId="20" xfId="0" applyFont="1" applyFill="1" applyBorder="1" applyAlignment="1">
      <alignment horizontal="left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18" fillId="4" borderId="31" xfId="0" applyFont="1" applyFill="1" applyBorder="1" applyAlignment="1">
      <alignment horizontal="left" vertical="center" wrapText="1"/>
    </xf>
    <xf numFmtId="0" fontId="18" fillId="4" borderId="35" xfId="0" applyFont="1" applyFill="1" applyBorder="1" applyAlignment="1">
      <alignment horizontal="left" vertical="center" wrapText="1"/>
    </xf>
    <xf numFmtId="0" fontId="8" fillId="4" borderId="0" xfId="0" applyFont="1" applyFill="1" applyAlignment="1">
      <alignment horizontal="left" wrapText="1"/>
    </xf>
    <xf numFmtId="0" fontId="8" fillId="4" borderId="0" xfId="0" applyFont="1" applyFill="1" applyAlignment="1">
      <alignment horizontal="left"/>
    </xf>
    <xf numFmtId="0" fontId="17" fillId="4" borderId="0" xfId="0" applyFont="1" applyFill="1" applyBorder="1" applyAlignment="1">
      <alignment horizontal="justify" vertical="center" wrapText="1"/>
    </xf>
    <xf numFmtId="0" fontId="17" fillId="4" borderId="2" xfId="0" applyFont="1" applyFill="1" applyBorder="1" applyAlignment="1">
      <alignment horizontal="justify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2" fillId="7" borderId="7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left" vertical="center" wrapText="1" indent="3"/>
    </xf>
    <xf numFmtId="0" fontId="18" fillId="4" borderId="10" xfId="0" applyFont="1" applyFill="1" applyBorder="1" applyAlignment="1">
      <alignment horizontal="left" vertical="center" wrapText="1" indent="3"/>
    </xf>
    <xf numFmtId="0" fontId="12" fillId="7" borderId="17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8" fillId="7" borderId="9" xfId="0" applyFont="1" applyFill="1" applyBorder="1" applyAlignment="1">
      <alignment horizontal="center"/>
    </xf>
    <xf numFmtId="0" fontId="12" fillId="7" borderId="17" xfId="21" applyFont="1" applyFill="1" applyBorder="1" applyAlignment="1">
      <alignment horizontal="center" vertical="center" wrapText="1"/>
    </xf>
    <xf numFmtId="0" fontId="12" fillId="7" borderId="18" xfId="21" applyFont="1" applyFill="1" applyBorder="1" applyAlignment="1">
      <alignment horizontal="center" vertical="center" wrapText="1"/>
    </xf>
    <xf numFmtId="0" fontId="18" fillId="7" borderId="9" xfId="0" applyFont="1" applyFill="1" applyBorder="1" applyAlignment="1">
      <alignment horizontal="left" vertical="center"/>
    </xf>
    <xf numFmtId="0" fontId="18" fillId="7" borderId="10" xfId="0" applyFont="1" applyFill="1" applyBorder="1" applyAlignment="1">
      <alignment horizontal="left"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7" borderId="16" xfId="21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0" fontId="18" fillId="7" borderId="19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19" xfId="21" applyFont="1" applyFill="1" applyBorder="1" applyAlignment="1">
      <alignment horizontal="center" vertical="center" wrapText="1"/>
    </xf>
    <xf numFmtId="0" fontId="12" fillId="7" borderId="9" xfId="21" applyFont="1" applyFill="1" applyBorder="1" applyAlignment="1">
      <alignment horizontal="center" vertical="center" wrapText="1"/>
    </xf>
    <xf numFmtId="0" fontId="12" fillId="7" borderId="10" xfId="21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left"/>
    </xf>
    <xf numFmtId="0" fontId="18" fillId="3" borderId="40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8" fillId="3" borderId="41" xfId="0" applyFont="1" applyFill="1" applyBorder="1" applyAlignment="1">
      <alignment horizontal="center" vertical="center" wrapText="1"/>
    </xf>
    <xf numFmtId="0" fontId="18" fillId="3" borderId="42" xfId="0" applyFont="1" applyFill="1" applyBorder="1" applyAlignment="1">
      <alignment horizontal="center" vertical="center" wrapText="1"/>
    </xf>
    <xf numFmtId="0" fontId="17" fillId="4" borderId="25" xfId="0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7" fillId="4" borderId="43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8" fillId="3" borderId="44" xfId="0" applyFont="1" applyFill="1" applyBorder="1" applyAlignment="1">
      <alignment horizontal="center" vertical="center" wrapText="1"/>
    </xf>
    <xf numFmtId="0" fontId="18" fillId="3" borderId="45" xfId="0" applyFont="1" applyFill="1" applyBorder="1" applyAlignment="1">
      <alignment horizontal="center" vertical="center" wrapText="1"/>
    </xf>
    <xf numFmtId="0" fontId="18" fillId="3" borderId="43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52" fillId="18" borderId="6" xfId="6" applyFont="1" applyFill="1" applyBorder="1" applyAlignment="1" applyProtection="1">
      <alignment horizontal="center" vertical="center" wrapText="1"/>
      <protection locked="0"/>
    </xf>
    <xf numFmtId="0" fontId="52" fillId="18" borderId="10" xfId="6" applyFont="1" applyFill="1" applyBorder="1" applyAlignment="1" applyProtection="1">
      <alignment horizontal="center" vertical="center" wrapText="1"/>
      <protection locked="0"/>
    </xf>
    <xf numFmtId="0" fontId="52" fillId="18" borderId="11" xfId="0" applyFont="1" applyFill="1" applyBorder="1" applyAlignment="1" applyProtection="1">
      <alignment horizontal="center" vertical="center" wrapText="1"/>
      <protection locked="0"/>
    </xf>
    <xf numFmtId="0" fontId="52" fillId="18" borderId="7" xfId="0" applyFont="1" applyFill="1" applyBorder="1" applyAlignment="1" applyProtection="1">
      <alignment horizontal="center" vertical="center" wrapText="1"/>
      <protection locked="0"/>
    </xf>
    <xf numFmtId="0" fontId="52" fillId="18" borderId="6" xfId="0" applyFont="1" applyFill="1" applyBorder="1" applyAlignment="1" applyProtection="1">
      <alignment horizontal="center" vertical="center" wrapText="1"/>
      <protection locked="0"/>
    </xf>
    <xf numFmtId="0" fontId="52" fillId="18" borderId="8" xfId="0" applyFont="1" applyFill="1" applyBorder="1" applyAlignment="1" applyProtection="1">
      <alignment horizontal="center" vertical="center" wrapText="1"/>
      <protection locked="0"/>
    </xf>
    <xf numFmtId="0" fontId="52" fillId="18" borderId="10" xfId="0" applyFont="1" applyFill="1" applyBorder="1" applyAlignment="1" applyProtection="1">
      <alignment horizontal="center" vertical="center" wrapText="1"/>
      <protection locked="0"/>
    </xf>
    <xf numFmtId="0" fontId="52" fillId="18" borderId="9" xfId="0" applyFont="1" applyFill="1" applyBorder="1" applyAlignment="1" applyProtection="1">
      <alignment horizontal="center" vertical="center" wrapText="1"/>
      <protection locked="0"/>
    </xf>
    <xf numFmtId="0" fontId="12" fillId="0" borderId="0" xfId="3" applyFont="1" applyFill="1" applyBorder="1" applyAlignment="1">
      <alignment horizontal="center"/>
    </xf>
    <xf numFmtId="0" fontId="5" fillId="4" borderId="0" xfId="0" applyFont="1" applyFill="1" applyBorder="1" applyAlignment="1" applyProtection="1">
      <alignment vertical="center" wrapText="1"/>
      <protection locked="0"/>
    </xf>
    <xf numFmtId="0" fontId="53" fillId="4" borderId="0" xfId="0" applyFont="1" applyFill="1" applyBorder="1" applyAlignment="1" applyProtection="1">
      <alignment wrapText="1"/>
      <protection locked="0"/>
    </xf>
    <xf numFmtId="0" fontId="17" fillId="4" borderId="0" xfId="0" applyFont="1" applyFill="1" applyAlignment="1">
      <alignment horizontal="center" vertical="center"/>
    </xf>
    <xf numFmtId="43" fontId="37" fillId="4" borderId="17" xfId="246" applyFont="1" applyFill="1" applyBorder="1" applyAlignment="1">
      <alignment horizontal="center"/>
    </xf>
    <xf numFmtId="43" fontId="37" fillId="4" borderId="8" xfId="246" applyFont="1" applyFill="1" applyBorder="1" applyAlignment="1">
      <alignment horizontal="center"/>
    </xf>
    <xf numFmtId="2" fontId="34" fillId="4" borderId="18" xfId="246" applyNumberFormat="1" applyFont="1" applyFill="1" applyBorder="1" applyAlignment="1">
      <alignment vertical="center" wrapText="1"/>
    </xf>
    <xf numFmtId="2" fontId="34" fillId="4" borderId="2" xfId="246" applyNumberFormat="1" applyFont="1" applyFill="1" applyBorder="1" applyAlignment="1">
      <alignment vertical="center" wrapText="1"/>
    </xf>
    <xf numFmtId="2" fontId="34" fillId="4" borderId="18" xfId="246" applyNumberFormat="1" applyFont="1" applyFill="1" applyBorder="1" applyAlignment="1">
      <alignment horizontal="right" vertical="center" wrapText="1"/>
    </xf>
    <xf numFmtId="2" fontId="34" fillId="4" borderId="2" xfId="246" applyNumberFormat="1" applyFont="1" applyFill="1" applyBorder="1" applyAlignment="1">
      <alignment horizontal="right" vertical="center" wrapText="1"/>
    </xf>
    <xf numFmtId="2" fontId="0" fillId="0" borderId="18" xfId="0" applyNumberFormat="1" applyBorder="1"/>
    <xf numFmtId="2" fontId="0" fillId="0" borderId="18" xfId="0" applyNumberFormat="1" applyBorder="1" applyAlignment="1">
      <alignment horizontal="right" vertical="center"/>
    </xf>
    <xf numFmtId="2" fontId="0" fillId="0" borderId="0" xfId="0" applyNumberFormat="1" applyAlignment="1">
      <alignment horizontal="right"/>
    </xf>
    <xf numFmtId="2" fontId="0" fillId="0" borderId="19" xfId="0" applyNumberFormat="1" applyBorder="1"/>
    <xf numFmtId="43" fontId="34" fillId="4" borderId="18" xfId="246" applyFont="1" applyFill="1" applyBorder="1" applyAlignment="1">
      <alignment vertical="center" wrapText="1"/>
    </xf>
    <xf numFmtId="43" fontId="34" fillId="4" borderId="17" xfId="246" applyFont="1" applyFill="1" applyBorder="1" applyAlignment="1">
      <alignment horizontal="right" vertical="center" wrapText="1"/>
    </xf>
    <xf numFmtId="43" fontId="3" fillId="4" borderId="7" xfId="246" applyFont="1" applyFill="1" applyBorder="1" applyAlignment="1">
      <alignment vertical="top" wrapText="1"/>
    </xf>
    <xf numFmtId="43" fontId="12" fillId="0" borderId="9" xfId="246" applyFont="1" applyBorder="1" applyAlignment="1">
      <alignment horizontal="center" vertical="top" wrapText="1"/>
    </xf>
    <xf numFmtId="43" fontId="12" fillId="0" borderId="10" xfId="246" applyFont="1" applyBorder="1" applyAlignment="1">
      <alignment horizontal="center" vertical="top" wrapText="1"/>
    </xf>
    <xf numFmtId="43" fontId="34" fillId="4" borderId="19" xfId="246" applyFont="1" applyFill="1" applyBorder="1" applyAlignment="1">
      <alignment horizontal="right" vertical="center" wrapText="1"/>
    </xf>
    <xf numFmtId="4" fontId="51" fillId="0" borderId="18" xfId="0" applyNumberFormat="1" applyFont="1" applyBorder="1"/>
    <xf numFmtId="2" fontId="33" fillId="4" borderId="18" xfId="246" applyNumberFormat="1" applyFont="1" applyFill="1" applyBorder="1" applyAlignment="1">
      <alignment vertical="center" wrapText="1"/>
    </xf>
    <xf numFmtId="43" fontId="33" fillId="4" borderId="18" xfId="246" applyFont="1" applyFill="1" applyBorder="1" applyAlignment="1">
      <alignment vertical="center" wrapText="1"/>
    </xf>
    <xf numFmtId="2" fontId="51" fillId="0" borderId="18" xfId="0" applyNumberFormat="1" applyFont="1" applyBorder="1"/>
    <xf numFmtId="2" fontId="51" fillId="0" borderId="2" xfId="0" applyNumberFormat="1" applyFont="1" applyBorder="1"/>
    <xf numFmtId="2" fontId="0" fillId="0" borderId="2" xfId="0" applyNumberFormat="1" applyBorder="1"/>
    <xf numFmtId="2" fontId="0" fillId="0" borderId="0" xfId="0" applyNumberFormat="1"/>
    <xf numFmtId="2" fontId="37" fillId="4" borderId="19" xfId="246" applyNumberFormat="1" applyFont="1" applyFill="1" applyBorder="1" applyAlignment="1">
      <alignment horizontal="right"/>
    </xf>
    <xf numFmtId="2" fontId="0" fillId="0" borderId="5" xfId="0" applyNumberFormat="1" applyBorder="1"/>
    <xf numFmtId="4" fontId="51" fillId="0" borderId="16" xfId="0" applyNumberFormat="1" applyFont="1" applyBorder="1"/>
    <xf numFmtId="43" fontId="54" fillId="4" borderId="19" xfId="246" applyFont="1" applyFill="1" applyBorder="1" applyAlignment="1">
      <alignment vertical="center" wrapText="1"/>
    </xf>
    <xf numFmtId="43" fontId="54" fillId="4" borderId="17" xfId="246" applyFont="1" applyFill="1" applyBorder="1" applyAlignment="1">
      <alignment horizontal="right" vertical="center" wrapText="1"/>
    </xf>
    <xf numFmtId="43" fontId="1" fillId="4" borderId="7" xfId="246" applyFont="1" applyFill="1" applyBorder="1" applyAlignment="1">
      <alignment vertical="top" wrapText="1"/>
    </xf>
    <xf numFmtId="43" fontId="4" fillId="0" borderId="9" xfId="246" applyFont="1" applyBorder="1" applyAlignment="1">
      <alignment horizontal="center" vertical="top" wrapText="1"/>
    </xf>
    <xf numFmtId="43" fontId="4" fillId="0" borderId="10" xfId="246" applyFont="1" applyBorder="1" applyAlignment="1">
      <alignment horizontal="center" vertical="top" wrapText="1"/>
    </xf>
    <xf numFmtId="43" fontId="54" fillId="4" borderId="19" xfId="246" applyFont="1" applyFill="1" applyBorder="1" applyAlignment="1">
      <alignment horizontal="right" vertical="center" wrapText="1"/>
    </xf>
    <xf numFmtId="43" fontId="3" fillId="4" borderId="0" xfId="246" applyFont="1" applyFill="1" applyBorder="1" applyProtection="1"/>
    <xf numFmtId="43" fontId="3" fillId="4" borderId="0" xfId="246" applyFont="1" applyFill="1" applyBorder="1" applyAlignment="1" applyProtection="1">
      <alignment vertical="top"/>
    </xf>
    <xf numFmtId="0" fontId="55" fillId="7" borderId="0" xfId="0" applyFont="1" applyFill="1" applyBorder="1" applyAlignment="1">
      <alignment horizontal="center"/>
    </xf>
    <xf numFmtId="2" fontId="17" fillId="4" borderId="18" xfId="246" applyNumberFormat="1" applyFont="1" applyFill="1" applyBorder="1" applyAlignment="1">
      <alignment horizontal="right" vertical="top" wrapText="1"/>
    </xf>
    <xf numFmtId="2" fontId="17" fillId="4" borderId="2" xfId="246" applyNumberFormat="1" applyFont="1" applyFill="1" applyBorder="1" applyAlignment="1">
      <alignment horizontal="right" vertical="top" wrapText="1"/>
    </xf>
    <xf numFmtId="2" fontId="17" fillId="4" borderId="19" xfId="246" applyNumberFormat="1" applyFont="1" applyFill="1" applyBorder="1" applyAlignment="1">
      <alignment horizontal="justify" vertical="top" wrapText="1"/>
    </xf>
    <xf numFmtId="0" fontId="18" fillId="0" borderId="0" xfId="0" applyFont="1" applyFill="1"/>
    <xf numFmtId="43" fontId="18" fillId="4" borderId="19" xfId="246" applyFont="1" applyFill="1" applyBorder="1" applyAlignment="1">
      <alignment horizontal="right" vertical="top" wrapText="1"/>
    </xf>
    <xf numFmtId="4" fontId="0" fillId="0" borderId="17" xfId="0" applyNumberFormat="1" applyBorder="1"/>
    <xf numFmtId="2" fontId="17" fillId="4" borderId="18" xfId="246" applyNumberFormat="1" applyFont="1" applyFill="1" applyBorder="1" applyAlignment="1">
      <alignment horizontal="right" vertical="center" wrapText="1"/>
    </xf>
    <xf numFmtId="43" fontId="17" fillId="4" borderId="19" xfId="246" applyFont="1" applyFill="1" applyBorder="1" applyAlignment="1">
      <alignment horizontal="justify" vertical="center" wrapText="1"/>
    </xf>
    <xf numFmtId="2" fontId="17" fillId="4" borderId="5" xfId="246" applyNumberFormat="1" applyFont="1" applyFill="1" applyBorder="1" applyAlignment="1">
      <alignment horizontal="justify" vertical="center" wrapText="1"/>
    </xf>
    <xf numFmtId="2" fontId="17" fillId="4" borderId="19" xfId="246" applyNumberFormat="1" applyFont="1" applyFill="1" applyBorder="1" applyAlignment="1">
      <alignment horizontal="justify" vertical="center" wrapText="1"/>
    </xf>
    <xf numFmtId="43" fontId="18" fillId="4" borderId="19" xfId="246" applyFont="1" applyFill="1" applyBorder="1" applyAlignment="1">
      <alignment horizontal="right" vertical="center" wrapText="1"/>
    </xf>
    <xf numFmtId="0" fontId="12" fillId="0" borderId="0" xfId="0" applyFont="1"/>
    <xf numFmtId="0" fontId="12" fillId="4" borderId="0" xfId="0" applyFont="1" applyFill="1"/>
    <xf numFmtId="43" fontId="12" fillId="4" borderId="16" xfId="246" applyFont="1" applyFill="1" applyBorder="1" applyAlignment="1">
      <alignment vertical="center" wrapText="1"/>
    </xf>
    <xf numFmtId="43" fontId="12" fillId="4" borderId="10" xfId="246" applyFont="1" applyFill="1" applyBorder="1" applyAlignment="1">
      <alignment vertical="center" wrapText="1"/>
    </xf>
    <xf numFmtId="0" fontId="12" fillId="4" borderId="10" xfId="0" applyFont="1" applyFill="1" applyBorder="1" applyAlignment="1">
      <alignment horizontal="justify" vertical="center" wrapText="1"/>
    </xf>
    <xf numFmtId="0" fontId="12" fillId="4" borderId="9" xfId="0" applyFont="1" applyFill="1" applyBorder="1" applyAlignment="1">
      <alignment horizontal="justify" vertical="center" wrapText="1"/>
    </xf>
    <xf numFmtId="0" fontId="12" fillId="0" borderId="0" xfId="0" applyFont="1" applyFill="1"/>
    <xf numFmtId="43" fontId="12" fillId="0" borderId="18" xfId="246" applyFont="1" applyFill="1" applyBorder="1" applyAlignment="1">
      <alignment horizontal="right" vertical="center" wrapText="1"/>
    </xf>
    <xf numFmtId="2" fontId="12" fillId="0" borderId="18" xfId="246" applyNumberFormat="1" applyFont="1" applyFill="1" applyBorder="1" applyAlignment="1">
      <alignment horizontal="right" vertical="center" wrapText="1"/>
    </xf>
    <xf numFmtId="2" fontId="56" fillId="0" borderId="18" xfId="0" applyNumberFormat="1" applyFont="1" applyFill="1" applyBorder="1"/>
    <xf numFmtId="4" fontId="50" fillId="0" borderId="18" xfId="0" applyNumberFormat="1" applyFont="1" applyBorder="1"/>
    <xf numFmtId="43" fontId="12" fillId="0" borderId="2" xfId="246" applyFont="1" applyFill="1" applyBorder="1" applyAlignment="1">
      <alignment horizontal="right" vertical="center" wrapText="1"/>
    </xf>
    <xf numFmtId="4" fontId="56" fillId="0" borderId="18" xfId="0" applyNumberFormat="1" applyFont="1" applyFill="1" applyBorder="1"/>
    <xf numFmtId="0" fontId="12" fillId="0" borderId="0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/>
    </xf>
    <xf numFmtId="174" fontId="17" fillId="4" borderId="2" xfId="246" applyNumberFormat="1" applyFont="1" applyFill="1" applyBorder="1" applyAlignment="1">
      <alignment horizontal="right" vertical="center" wrapText="1"/>
    </xf>
    <xf numFmtId="174" fontId="12" fillId="0" borderId="2" xfId="246" applyNumberFormat="1" applyFont="1" applyFill="1" applyBorder="1" applyAlignment="1">
      <alignment horizontal="right" vertical="center" wrapText="1"/>
    </xf>
    <xf numFmtId="4" fontId="56" fillId="0" borderId="18" xfId="0" applyNumberFormat="1" applyFont="1" applyBorder="1"/>
    <xf numFmtId="174" fontId="12" fillId="0" borderId="18" xfId="246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4" fontId="56" fillId="0" borderId="17" xfId="0" applyNumberFormat="1" applyFont="1" applyBorder="1"/>
    <xf numFmtId="4" fontId="56" fillId="0" borderId="17" xfId="0" applyNumberFormat="1" applyFont="1" applyFill="1" applyBorder="1"/>
    <xf numFmtId="43" fontId="12" fillId="0" borderId="8" xfId="246" applyFont="1" applyFill="1" applyBorder="1" applyAlignment="1">
      <alignment horizontal="right" vertical="center" wrapText="1"/>
    </xf>
    <xf numFmtId="2" fontId="12" fillId="0" borderId="17" xfId="246" applyNumberFormat="1" applyFont="1" applyFill="1" applyBorder="1" applyAlignment="1">
      <alignment horizontal="righ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7" fillId="4" borderId="4" xfId="0" applyFont="1" applyFill="1" applyBorder="1" applyAlignment="1">
      <alignment vertical="center"/>
    </xf>
    <xf numFmtId="0" fontId="12" fillId="4" borderId="4" xfId="0" applyNumberFormat="1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>
      <alignment horizontal="right" vertical="center"/>
    </xf>
    <xf numFmtId="43" fontId="18" fillId="4" borderId="19" xfId="246" applyFont="1" applyFill="1" applyBorder="1" applyAlignment="1">
      <alignment horizontal="right" vertical="top"/>
    </xf>
    <xf numFmtId="2" fontId="17" fillId="4" borderId="19" xfId="246" applyNumberFormat="1" applyFont="1" applyFill="1" applyBorder="1" applyAlignment="1">
      <alignment horizontal="right" vertical="top"/>
    </xf>
    <xf numFmtId="2" fontId="17" fillId="4" borderId="19" xfId="246" applyNumberFormat="1" applyFont="1" applyFill="1" applyBorder="1" applyAlignment="1">
      <alignment horizontal="right" vertical="top" wrapText="1"/>
    </xf>
    <xf numFmtId="2" fontId="17" fillId="4" borderId="18" xfId="246" applyNumberFormat="1" applyFont="1" applyFill="1" applyBorder="1" applyAlignment="1">
      <alignment horizontal="right" vertical="top"/>
    </xf>
    <xf numFmtId="2" fontId="18" fillId="4" borderId="18" xfId="246" applyNumberFormat="1" applyFont="1" applyFill="1" applyBorder="1" applyAlignment="1">
      <alignment horizontal="right" vertical="top"/>
    </xf>
    <xf numFmtId="2" fontId="18" fillId="4" borderId="18" xfId="246" applyNumberFormat="1" applyFont="1" applyFill="1" applyBorder="1" applyAlignment="1">
      <alignment horizontal="right" vertical="top" wrapText="1"/>
    </xf>
    <xf numFmtId="2" fontId="17" fillId="4" borderId="18" xfId="0" applyNumberFormat="1" applyFont="1" applyFill="1" applyBorder="1" applyAlignment="1">
      <alignment horizontal="right" vertical="top"/>
    </xf>
    <xf numFmtId="2" fontId="17" fillId="4" borderId="18" xfId="0" applyNumberFormat="1" applyFont="1" applyFill="1" applyBorder="1" applyAlignment="1">
      <alignment horizontal="right" vertical="top" wrapText="1"/>
    </xf>
    <xf numFmtId="4" fontId="51" fillId="0" borderId="2" xfId="0" applyNumberFormat="1" applyFont="1" applyBorder="1"/>
    <xf numFmtId="0" fontId="18" fillId="4" borderId="2" xfId="0" applyFont="1" applyFill="1" applyBorder="1" applyAlignment="1">
      <alignment horizontal="justify" vertical="top"/>
    </xf>
    <xf numFmtId="0" fontId="18" fillId="4" borderId="1" xfId="0" applyFont="1" applyFill="1" applyBorder="1" applyAlignment="1">
      <alignment horizontal="left" vertical="top"/>
    </xf>
    <xf numFmtId="43" fontId="18" fillId="4" borderId="18" xfId="246" applyFont="1" applyFill="1" applyBorder="1" applyAlignment="1">
      <alignment horizontal="right" vertical="top"/>
    </xf>
    <xf numFmtId="2" fontId="18" fillId="4" borderId="18" xfId="0" applyNumberFormat="1" applyFont="1" applyFill="1" applyBorder="1" applyAlignment="1">
      <alignment horizontal="right" vertical="top" wrapText="1"/>
    </xf>
    <xf numFmtId="2" fontId="18" fillId="4" borderId="27" xfId="0" applyNumberFormat="1" applyFont="1" applyFill="1" applyBorder="1" applyAlignment="1">
      <alignment horizontal="right" vertical="center" wrapText="1"/>
    </xf>
    <xf numFmtId="2" fontId="18" fillId="4" borderId="24" xfId="0" applyNumberFormat="1" applyFont="1" applyFill="1" applyBorder="1" applyAlignment="1">
      <alignment horizontal="right" vertical="center" wrapText="1"/>
    </xf>
    <xf numFmtId="2" fontId="17" fillId="4" borderId="30" xfId="0" applyNumberFormat="1" applyFont="1" applyFill="1" applyBorder="1" applyAlignment="1">
      <alignment horizontal="right" vertical="center" wrapText="1"/>
    </xf>
    <xf numFmtId="2" fontId="17" fillId="4" borderId="0" xfId="0" applyNumberFormat="1" applyFont="1" applyFill="1" applyBorder="1" applyAlignment="1">
      <alignment horizontal="right" vertical="center" wrapText="1"/>
    </xf>
    <xf numFmtId="0" fontId="12" fillId="8" borderId="24" xfId="0" applyFont="1" applyFill="1" applyBorder="1" applyAlignment="1">
      <alignment horizontal="center" vertical="center"/>
    </xf>
    <xf numFmtId="0" fontId="12" fillId="8" borderId="48" xfId="0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 applyProtection="1">
      <alignment horizontal="right" vertical="center" wrapText="1"/>
      <protection locked="0"/>
    </xf>
    <xf numFmtId="2" fontId="18" fillId="4" borderId="33" xfId="0" applyNumberFormat="1" applyFont="1" applyFill="1" applyBorder="1" applyAlignment="1">
      <alignment horizontal="right" vertical="center" wrapText="1"/>
    </xf>
    <xf numFmtId="4" fontId="9" fillId="0" borderId="2" xfId="0" applyNumberFormat="1" applyFont="1" applyFill="1" applyBorder="1" applyAlignment="1" applyProtection="1">
      <alignment horizontal="right" vertical="center" wrapText="1"/>
      <protection locked="0"/>
    </xf>
    <xf numFmtId="0" fontId="12" fillId="8" borderId="34" xfId="0" applyFont="1" applyFill="1" applyBorder="1" applyAlignment="1">
      <alignment horizontal="center" vertical="center" wrapText="1"/>
    </xf>
    <xf numFmtId="0" fontId="12" fillId="8" borderId="26" xfId="0" applyFont="1" applyFill="1" applyBorder="1" applyAlignment="1">
      <alignment horizontal="center" vertical="center" wrapText="1"/>
    </xf>
    <xf numFmtId="0" fontId="12" fillId="8" borderId="26" xfId="0" applyFont="1" applyFill="1" applyBorder="1" applyAlignment="1">
      <alignment horizontal="center" vertical="center"/>
    </xf>
    <xf numFmtId="0" fontId="12" fillId="8" borderId="49" xfId="0" applyFont="1" applyFill="1" applyBorder="1" applyAlignment="1">
      <alignment horizontal="center" vertical="center"/>
    </xf>
    <xf numFmtId="2" fontId="17" fillId="4" borderId="33" xfId="0" applyNumberFormat="1" applyFont="1" applyFill="1" applyBorder="1" applyAlignment="1">
      <alignment horizontal="right" vertical="center" wrapText="1"/>
    </xf>
    <xf numFmtId="4" fontId="0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17" fillId="4" borderId="28" xfId="0" applyFont="1" applyFill="1" applyBorder="1" applyAlignment="1">
      <alignment horizontal="right" vertical="center" wrapText="1"/>
    </xf>
    <xf numFmtId="0" fontId="17" fillId="4" borderId="20" xfId="0" applyFont="1" applyFill="1" applyBorder="1" applyAlignment="1">
      <alignment horizontal="left" vertical="center" wrapText="1"/>
    </xf>
    <xf numFmtId="2" fontId="17" fillId="4" borderId="29" xfId="0" applyNumberFormat="1" applyFont="1" applyFill="1" applyBorder="1" applyAlignment="1">
      <alignment horizontal="right" vertical="center" wrapText="1"/>
    </xf>
    <xf numFmtId="2" fontId="17" fillId="4" borderId="28" xfId="0" applyNumberFormat="1" applyFont="1" applyFill="1" applyBorder="1" applyAlignment="1">
      <alignment horizontal="right" vertical="center" wrapText="1"/>
    </xf>
    <xf numFmtId="4" fontId="9" fillId="0" borderId="8" xfId="0" applyNumberFormat="1" applyFont="1" applyFill="1" applyBorder="1" applyAlignment="1" applyProtection="1">
      <alignment horizontal="right" vertical="center" wrapText="1"/>
      <protection locked="0"/>
    </xf>
    <xf numFmtId="4" fontId="9" fillId="0" borderId="7" xfId="0" applyNumberFormat="1" applyFont="1" applyFill="1" applyBorder="1" applyAlignment="1" applyProtection="1">
      <alignment horizontal="right" vertical="center" wrapText="1"/>
      <protection locked="0"/>
    </xf>
    <xf numFmtId="0" fontId="12" fillId="8" borderId="16" xfId="0" applyFont="1" applyFill="1" applyBorder="1" applyAlignment="1">
      <alignment horizontal="center" vertical="center"/>
    </xf>
    <xf numFmtId="2" fontId="17" fillId="0" borderId="0" xfId="0" applyNumberFormat="1" applyFont="1"/>
    <xf numFmtId="2" fontId="17" fillId="4" borderId="0" xfId="0" applyNumberFormat="1" applyFont="1" applyFill="1"/>
    <xf numFmtId="0" fontId="18" fillId="4" borderId="16" xfId="0" applyFont="1" applyFill="1" applyBorder="1" applyAlignment="1">
      <alignment wrapText="1"/>
    </xf>
    <xf numFmtId="4" fontId="18" fillId="0" borderId="16" xfId="0" applyNumberFormat="1" applyFont="1" applyFill="1" applyBorder="1" applyAlignment="1" applyProtection="1">
      <alignment horizontal="right"/>
      <protection locked="0"/>
    </xf>
    <xf numFmtId="0" fontId="18" fillId="4" borderId="16" xfId="0" applyFont="1" applyFill="1" applyBorder="1" applyAlignment="1">
      <alignment horizontal="center" wrapText="1"/>
    </xf>
    <xf numFmtId="2" fontId="18" fillId="4" borderId="19" xfId="0" applyNumberFormat="1" applyFont="1" applyFill="1" applyBorder="1" applyAlignment="1">
      <alignment horizontal="right" wrapText="1"/>
    </xf>
    <xf numFmtId="4" fontId="18" fillId="0" borderId="10" xfId="0" applyNumberFormat="1" applyFont="1" applyFill="1" applyBorder="1" applyAlignment="1" applyProtection="1">
      <alignment horizontal="right"/>
      <protection locked="0"/>
    </xf>
    <xf numFmtId="2" fontId="17" fillId="4" borderId="19" xfId="0" applyNumberFormat="1" applyFont="1" applyFill="1" applyBorder="1" applyAlignment="1">
      <alignment horizontal="right" vertical="center" wrapText="1"/>
    </xf>
    <xf numFmtId="2" fontId="17" fillId="4" borderId="5" xfId="0" applyNumberFormat="1" applyFont="1" applyFill="1" applyBorder="1" applyAlignment="1">
      <alignment horizontal="right" vertical="center" wrapText="1"/>
    </xf>
    <xf numFmtId="2" fontId="18" fillId="4" borderId="18" xfId="0" applyNumberFormat="1" applyFont="1" applyFill="1" applyBorder="1" applyAlignment="1">
      <alignment horizontal="right" vertical="center" wrapText="1"/>
    </xf>
    <xf numFmtId="2" fontId="18" fillId="4" borderId="2" xfId="0" applyNumberFormat="1" applyFont="1" applyFill="1" applyBorder="1" applyAlignment="1">
      <alignment horizontal="righ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2" fontId="17" fillId="4" borderId="18" xfId="0" applyNumberFormat="1" applyFont="1" applyFill="1" applyBorder="1" applyAlignment="1">
      <alignment horizontal="right" vertical="center" wrapText="1"/>
    </xf>
    <xf numFmtId="2" fontId="17" fillId="4" borderId="2" xfId="0" applyNumberFormat="1" applyFont="1" applyFill="1" applyBorder="1" applyAlignment="1">
      <alignment horizontal="right" vertical="center" wrapText="1"/>
    </xf>
    <xf numFmtId="0" fontId="18" fillId="4" borderId="2" xfId="0" applyFont="1" applyFill="1" applyBorder="1" applyAlignment="1">
      <alignment horizontal="justify" vertical="center" wrapText="1"/>
    </xf>
    <xf numFmtId="0" fontId="18" fillId="4" borderId="0" xfId="0" applyFont="1" applyFill="1" applyBorder="1" applyAlignment="1">
      <alignment horizontal="justify" vertical="center" wrapText="1"/>
    </xf>
    <xf numFmtId="4" fontId="17" fillId="0" borderId="18" xfId="0" applyNumberFormat="1" applyFont="1" applyBorder="1" applyProtection="1">
      <protection locked="0"/>
    </xf>
    <xf numFmtId="4" fontId="18" fillId="0" borderId="18" xfId="0" applyNumberFormat="1" applyFont="1" applyBorder="1" applyProtection="1">
      <protection locked="0"/>
    </xf>
    <xf numFmtId="4" fontId="17" fillId="0" borderId="0" xfId="0" applyNumberFormat="1" applyFont="1" applyBorder="1" applyProtection="1">
      <protection locked="0"/>
    </xf>
    <xf numFmtId="4" fontId="18" fillId="0" borderId="0" xfId="0" applyNumberFormat="1" applyFont="1" applyBorder="1" applyProtection="1">
      <protection locked="0"/>
    </xf>
    <xf numFmtId="4" fontId="17" fillId="0" borderId="18" xfId="0" applyNumberFormat="1" applyFont="1" applyFill="1" applyBorder="1" applyAlignment="1" applyProtection="1">
      <alignment horizontal="right"/>
      <protection locked="0"/>
    </xf>
    <xf numFmtId="4" fontId="18" fillId="0" borderId="7" xfId="0" applyNumberFormat="1" applyFont="1" applyFill="1" applyBorder="1" applyAlignment="1" applyProtection="1">
      <alignment horizontal="right"/>
      <protection locked="0"/>
    </xf>
    <xf numFmtId="4" fontId="18" fillId="0" borderId="17" xfId="0" applyNumberFormat="1" applyFont="1" applyFill="1" applyBorder="1" applyAlignment="1" applyProtection="1">
      <alignment horizontal="right"/>
      <protection locked="0"/>
    </xf>
    <xf numFmtId="2" fontId="12" fillId="7" borderId="16" xfId="0" applyNumberFormat="1" applyFont="1" applyFill="1" applyBorder="1" applyAlignment="1">
      <alignment horizontal="center" vertical="center" wrapText="1"/>
    </xf>
    <xf numFmtId="2" fontId="3" fillId="4" borderId="0" xfId="0" applyNumberFormat="1" applyFont="1" applyFill="1"/>
    <xf numFmtId="2" fontId="12" fillId="4" borderId="4" xfId="0" applyNumberFormat="1" applyFont="1" applyFill="1" applyBorder="1" applyAlignment="1" applyProtection="1">
      <protection locked="0"/>
    </xf>
    <xf numFmtId="9" fontId="18" fillId="4" borderId="10" xfId="20" applyFont="1" applyFill="1" applyBorder="1" applyAlignment="1"/>
    <xf numFmtId="9" fontId="18" fillId="4" borderId="16" xfId="20" applyFont="1" applyFill="1" applyBorder="1" applyAlignment="1"/>
    <xf numFmtId="177" fontId="18" fillId="4" borderId="19" xfId="246" applyNumberFormat="1" applyFont="1" applyFill="1" applyBorder="1" applyAlignment="1">
      <alignment horizontal="right" vertical="center" wrapText="1"/>
    </xf>
    <xf numFmtId="2" fontId="18" fillId="4" borderId="19" xfId="246" applyNumberFormat="1" applyFont="1" applyFill="1" applyBorder="1" applyAlignment="1">
      <alignment horizontal="right" vertical="center" wrapText="1"/>
    </xf>
    <xf numFmtId="0" fontId="17" fillId="4" borderId="2" xfId="0" applyNumberFormat="1" applyFont="1" applyFill="1" applyBorder="1" applyAlignment="1">
      <alignment horizontal="right" vertical="center" wrapText="1"/>
    </xf>
    <xf numFmtId="175" fontId="17" fillId="4" borderId="18" xfId="246" applyNumberFormat="1" applyFont="1" applyFill="1" applyBorder="1" applyAlignment="1">
      <alignment horizontal="right" vertical="center" wrapText="1"/>
    </xf>
    <xf numFmtId="0" fontId="17" fillId="4" borderId="18" xfId="246" applyNumberFormat="1" applyFont="1" applyFill="1" applyBorder="1" applyAlignment="1">
      <alignment horizontal="right" vertical="center" wrapText="1"/>
    </xf>
    <xf numFmtId="2" fontId="18" fillId="4" borderId="18" xfId="246" applyNumberFormat="1" applyFont="1" applyFill="1" applyBorder="1" applyAlignment="1">
      <alignment horizontal="right" vertical="center" wrapText="1"/>
    </xf>
    <xf numFmtId="2" fontId="18" fillId="4" borderId="2" xfId="246" applyNumberFormat="1" applyFont="1" applyFill="1" applyBorder="1" applyAlignment="1">
      <alignment horizontal="right" vertical="center" wrapText="1"/>
    </xf>
    <xf numFmtId="175" fontId="18" fillId="4" borderId="2" xfId="246" applyNumberFormat="1" applyFont="1" applyFill="1" applyBorder="1" applyAlignment="1">
      <alignment horizontal="right" vertical="center" wrapText="1"/>
    </xf>
    <xf numFmtId="175" fontId="18" fillId="4" borderId="18" xfId="246" applyNumberFormat="1" applyFont="1" applyFill="1" applyBorder="1" applyAlignment="1">
      <alignment horizontal="right" vertical="center" wrapText="1"/>
    </xf>
    <xf numFmtId="177" fontId="17" fillId="4" borderId="18" xfId="0" applyNumberFormat="1" applyFont="1" applyFill="1" applyBorder="1" applyAlignment="1">
      <alignment horizontal="right" vertical="center" wrapText="1"/>
    </xf>
    <xf numFmtId="177" fontId="17" fillId="4" borderId="18" xfId="246" applyNumberFormat="1" applyFont="1" applyFill="1" applyBorder="1" applyAlignment="1">
      <alignment horizontal="right" vertical="top" wrapText="1"/>
    </xf>
    <xf numFmtId="177" fontId="18" fillId="4" borderId="18" xfId="0" applyNumberFormat="1" applyFont="1" applyFill="1" applyBorder="1" applyAlignment="1">
      <alignment horizontal="right" vertical="center" wrapText="1"/>
    </xf>
    <xf numFmtId="0" fontId="18" fillId="0" borderId="19" xfId="0" applyFont="1" applyBorder="1"/>
    <xf numFmtId="0" fontId="17" fillId="4" borderId="4" xfId="0" applyFont="1" applyFill="1" applyBorder="1" applyAlignment="1">
      <alignment horizontal="right" vertical="center" wrapText="1"/>
    </xf>
    <xf numFmtId="0" fontId="17" fillId="4" borderId="3" xfId="0" applyFont="1" applyFill="1" applyBorder="1" applyAlignment="1">
      <alignment horizontal="right" vertical="center" wrapText="1"/>
    </xf>
    <xf numFmtId="0" fontId="17" fillId="4" borderId="19" xfId="0" applyFont="1" applyFill="1" applyBorder="1" applyAlignment="1">
      <alignment vertical="center" wrapText="1"/>
    </xf>
    <xf numFmtId="0" fontId="17" fillId="4" borderId="4" xfId="0" applyFont="1" applyFill="1" applyBorder="1" applyAlignment="1">
      <alignment vertical="center" wrapText="1"/>
    </xf>
    <xf numFmtId="0" fontId="17" fillId="4" borderId="3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horizontal="right" vertical="center" wrapText="1"/>
    </xf>
    <xf numFmtId="0" fontId="17" fillId="4" borderId="18" xfId="0" applyFont="1" applyFill="1" applyBorder="1" applyAlignment="1">
      <alignment vertical="center" wrapText="1"/>
    </xf>
    <xf numFmtId="0" fontId="17" fillId="4" borderId="0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vertical="center" wrapText="1"/>
    </xf>
    <xf numFmtId="0" fontId="18" fillId="4" borderId="0" xfId="0" applyFont="1" applyFill="1" applyBorder="1" applyAlignment="1">
      <alignment horizontal="right" vertical="center" wrapText="1"/>
    </xf>
    <xf numFmtId="0" fontId="18" fillId="4" borderId="1" xfId="0" applyFont="1" applyFill="1" applyBorder="1" applyAlignment="1">
      <alignment horizontal="right" vertical="center" wrapText="1"/>
    </xf>
    <xf numFmtId="43" fontId="17" fillId="4" borderId="2" xfId="246" applyFont="1" applyFill="1" applyBorder="1" applyAlignment="1">
      <alignment horizontal="right" vertical="top" wrapText="1"/>
    </xf>
    <xf numFmtId="43" fontId="17" fillId="4" borderId="0" xfId="246" applyFont="1" applyFill="1" applyBorder="1" applyAlignment="1">
      <alignment horizontal="right" vertical="top" wrapText="1"/>
    </xf>
    <xf numFmtId="43" fontId="17" fillId="4" borderId="1" xfId="246" applyFont="1" applyFill="1" applyBorder="1" applyAlignment="1">
      <alignment horizontal="right" vertical="top" wrapText="1"/>
    </xf>
    <xf numFmtId="43" fontId="18" fillId="4" borderId="2" xfId="0" applyNumberFormat="1" applyFont="1" applyFill="1" applyBorder="1" applyAlignment="1">
      <alignment horizontal="right" vertical="center" wrapText="1"/>
    </xf>
    <xf numFmtId="43" fontId="18" fillId="4" borderId="0" xfId="0" applyNumberFormat="1" applyFont="1" applyFill="1" applyBorder="1" applyAlignment="1">
      <alignment horizontal="right" vertical="center" wrapText="1"/>
    </xf>
    <xf numFmtId="43" fontId="18" fillId="4" borderId="1" xfId="0" applyNumberFormat="1" applyFont="1" applyFill="1" applyBorder="1" applyAlignment="1">
      <alignment horizontal="right" vertical="center" wrapText="1"/>
    </xf>
    <xf numFmtId="0" fontId="17" fillId="4" borderId="7" xfId="0" applyFont="1" applyFill="1" applyBorder="1"/>
    <xf numFmtId="0" fontId="17" fillId="4" borderId="8" xfId="0" applyFont="1" applyFill="1" applyBorder="1" applyAlignment="1">
      <alignment horizontal="right" vertical="center" wrapText="1"/>
    </xf>
    <xf numFmtId="0" fontId="17" fillId="4" borderId="7" xfId="0" applyFont="1" applyFill="1" applyBorder="1" applyAlignment="1">
      <alignment horizontal="right" vertical="center" wrapText="1"/>
    </xf>
    <xf numFmtId="0" fontId="17" fillId="4" borderId="11" xfId="0" applyFont="1" applyFill="1" applyBorder="1" applyAlignment="1">
      <alignment horizontal="right" vertical="center" wrapText="1"/>
    </xf>
    <xf numFmtId="0" fontId="17" fillId="4" borderId="17" xfId="0" applyFont="1" applyFill="1" applyBorder="1" applyAlignment="1">
      <alignment vertical="center" wrapText="1"/>
    </xf>
    <xf numFmtId="0" fontId="17" fillId="4" borderId="7" xfId="0" applyFont="1" applyFill="1" applyBorder="1" applyAlignment="1">
      <alignment vertical="center" wrapText="1"/>
    </xf>
    <xf numFmtId="0" fontId="17" fillId="4" borderId="11" xfId="0" applyFont="1" applyFill="1" applyBorder="1" applyAlignment="1">
      <alignment vertical="center" wrapText="1"/>
    </xf>
  </cellXfs>
  <cellStyles count="251">
    <cellStyle name="=C:\WINNT\SYSTEM32\COMMAND.COM" xfId="1"/>
    <cellStyle name="20% - Énfasis1 2" xfId="105"/>
    <cellStyle name="20% - Énfasis2 2" xfId="106"/>
    <cellStyle name="20% - Énfasis3 2" xfId="107"/>
    <cellStyle name="20% - Énfasis4 2" xfId="108"/>
    <cellStyle name="40% - Énfasis3 2" xfId="109"/>
    <cellStyle name="60% - Énfasis3 2" xfId="110"/>
    <cellStyle name="60% - Énfasis4 2" xfId="111"/>
    <cellStyle name="60% - Énfasis6 2" xfId="112"/>
    <cellStyle name="Euro" xfId="10"/>
    <cellStyle name="Fecha" xfId="22"/>
    <cellStyle name="Fijo" xfId="23"/>
    <cellStyle name="HEADING1" xfId="24"/>
    <cellStyle name="HEADING2" xfId="25"/>
    <cellStyle name="Millares" xfId="2" builtinId="3"/>
    <cellStyle name="Millares 10" xfId="126"/>
    <cellStyle name="Millares 12" xfId="26"/>
    <cellStyle name="Millares 13" xfId="27"/>
    <cellStyle name="Millares 14" xfId="28"/>
    <cellStyle name="Millares 15" xfId="29"/>
    <cellStyle name="Millares 2" xfId="5"/>
    <cellStyle name="Millares 2 10" xfId="31"/>
    <cellStyle name="Millares 2 11" xfId="32"/>
    <cellStyle name="Millares 2 12" xfId="33"/>
    <cellStyle name="Millares 2 13" xfId="34"/>
    <cellStyle name="Millares 2 14" xfId="35"/>
    <cellStyle name="Millares 2 15" xfId="36"/>
    <cellStyle name="Millares 2 16" xfId="116"/>
    <cellStyle name="Millares 2 17" xfId="121"/>
    <cellStyle name="Millares 2 18" xfId="30"/>
    <cellStyle name="Millares 2 19" xfId="246"/>
    <cellStyle name="Millares 2 2" xfId="11"/>
    <cellStyle name="Millares 2 2 2" xfId="127"/>
    <cellStyle name="Millares 2 2 3" xfId="37"/>
    <cellStyle name="Millares 2 2 4" xfId="247"/>
    <cellStyle name="Millares 2 3" xfId="12"/>
    <cellStyle name="Millares 2 3 2" xfId="38"/>
    <cellStyle name="Millares 2 3 3" xfId="248"/>
    <cellStyle name="Millares 2 4" xfId="39"/>
    <cellStyle name="Millares 2 5" xfId="40"/>
    <cellStyle name="Millares 2 6" xfId="41"/>
    <cellStyle name="Millares 2 7" xfId="42"/>
    <cellStyle name="Millares 2 8" xfId="43"/>
    <cellStyle name="Millares 2 9" xfId="44"/>
    <cellStyle name="Millares 3" xfId="13"/>
    <cellStyle name="Millares 3 2" xfId="45"/>
    <cellStyle name="Millares 3 3" xfId="46"/>
    <cellStyle name="Millares 3 4" xfId="47"/>
    <cellStyle name="Millares 3 5" xfId="48"/>
    <cellStyle name="Millares 3 6" xfId="113"/>
    <cellStyle name="Millares 3 7" xfId="249"/>
    <cellStyle name="Millares 4" xfId="49"/>
    <cellStyle name="Millares 4 2" xfId="104"/>
    <cellStyle name="Millares 4 3" xfId="128"/>
    <cellStyle name="Millares 5" xfId="129"/>
    <cellStyle name="Millares 6" xfId="50"/>
    <cellStyle name="Millares 7" xfId="51"/>
    <cellStyle name="Millares 8" xfId="52"/>
    <cellStyle name="Millares 8 2" xfId="130"/>
    <cellStyle name="Millares 9" xfId="131"/>
    <cellStyle name="Moneda 2" xfId="14"/>
    <cellStyle name="Moneda 2 2" xfId="250"/>
    <cellStyle name="Normal" xfId="0" builtinId="0"/>
    <cellStyle name="Normal 10" xfId="132"/>
    <cellStyle name="Normal 10 2" xfId="53"/>
    <cellStyle name="Normal 10 3" xfId="54"/>
    <cellStyle name="Normal 10 4" xfId="55"/>
    <cellStyle name="Normal 10 5" xfId="56"/>
    <cellStyle name="Normal 11" xfId="133"/>
    <cellStyle name="Normal 12" xfId="57"/>
    <cellStyle name="Normal 12 2" xfId="134"/>
    <cellStyle name="Normal 13" xfId="135"/>
    <cellStyle name="Normal 14" xfId="58"/>
    <cellStyle name="Normal 2" xfId="3"/>
    <cellStyle name="Normal 2 10" xfId="59"/>
    <cellStyle name="Normal 2 10 2" xfId="136"/>
    <cellStyle name="Normal 2 10 3" xfId="137"/>
    <cellStyle name="Normal 2 11" xfId="60"/>
    <cellStyle name="Normal 2 11 2" xfId="138"/>
    <cellStyle name="Normal 2 11 3" xfId="139"/>
    <cellStyle name="Normal 2 12" xfId="61"/>
    <cellStyle name="Normal 2 12 2" xfId="140"/>
    <cellStyle name="Normal 2 12 3" xfId="141"/>
    <cellStyle name="Normal 2 13" xfId="62"/>
    <cellStyle name="Normal 2 13 2" xfId="142"/>
    <cellStyle name="Normal 2 13 3" xfId="143"/>
    <cellStyle name="Normal 2 14" xfId="63"/>
    <cellStyle name="Normal 2 14 2" xfId="144"/>
    <cellStyle name="Normal 2 14 3" xfId="145"/>
    <cellStyle name="Normal 2 15" xfId="64"/>
    <cellStyle name="Normal 2 15 2" xfId="146"/>
    <cellStyle name="Normal 2 15 3" xfId="147"/>
    <cellStyle name="Normal 2 16" xfId="65"/>
    <cellStyle name="Normal 2 16 2" xfId="148"/>
    <cellStyle name="Normal 2 16 3" xfId="149"/>
    <cellStyle name="Normal 2 17" xfId="66"/>
    <cellStyle name="Normal 2 17 2" xfId="150"/>
    <cellStyle name="Normal 2 17 3" xfId="151"/>
    <cellStyle name="Normal 2 18" xfId="67"/>
    <cellStyle name="Normal 2 18 2" xfId="152"/>
    <cellStyle name="Normal 2 19" xfId="114"/>
    <cellStyle name="Normal 2 2" xfId="6"/>
    <cellStyle name="Normal 2 2 10" xfId="154"/>
    <cellStyle name="Normal 2 2 11" xfId="155"/>
    <cellStyle name="Normal 2 2 12" xfId="156"/>
    <cellStyle name="Normal 2 2 13" xfId="157"/>
    <cellStyle name="Normal 2 2 14" xfId="158"/>
    <cellStyle name="Normal 2 2 15" xfId="159"/>
    <cellStyle name="Normal 2 2 16" xfId="160"/>
    <cellStyle name="Normal 2 2 17" xfId="161"/>
    <cellStyle name="Normal 2 2 18" xfId="162"/>
    <cellStyle name="Normal 2 2 19" xfId="163"/>
    <cellStyle name="Normal 2 2 2" xfId="164"/>
    <cellStyle name="Normal 2 2 2 2" xfId="165"/>
    <cellStyle name="Normal 2 2 2 3" xfId="166"/>
    <cellStyle name="Normal 2 2 2 4" xfId="167"/>
    <cellStyle name="Normal 2 2 2 5" xfId="168"/>
    <cellStyle name="Normal 2 2 2 6" xfId="169"/>
    <cellStyle name="Normal 2 2 2 7" xfId="170"/>
    <cellStyle name="Normal 2 2 20" xfId="171"/>
    <cellStyle name="Normal 2 2 21" xfId="172"/>
    <cellStyle name="Normal 2 2 22" xfId="173"/>
    <cellStyle name="Normal 2 2 23" xfId="153"/>
    <cellStyle name="Normal 2 2 3" xfId="174"/>
    <cellStyle name="Normal 2 2 4" xfId="175"/>
    <cellStyle name="Normal 2 2 5" xfId="176"/>
    <cellStyle name="Normal 2 2 6" xfId="177"/>
    <cellStyle name="Normal 2 2 7" xfId="178"/>
    <cellStyle name="Normal 2 2 8" xfId="179"/>
    <cellStyle name="Normal 2 2 9" xfId="180"/>
    <cellStyle name="Normal 2 20" xfId="181"/>
    <cellStyle name="Normal 2 21" xfId="182"/>
    <cellStyle name="Normal 2 22" xfId="183"/>
    <cellStyle name="Normal 2 23" xfId="184"/>
    <cellStyle name="Normal 2 24" xfId="185"/>
    <cellStyle name="Normal 2 25" xfId="186"/>
    <cellStyle name="Normal 2 26" xfId="187"/>
    <cellStyle name="Normal 2 27" xfId="188"/>
    <cellStyle name="Normal 2 28" xfId="189"/>
    <cellStyle name="Normal 2 29" xfId="190"/>
    <cellStyle name="Normal 2 3" xfId="68"/>
    <cellStyle name="Normal 2 3 2" xfId="192"/>
    <cellStyle name="Normal 2 3 3" xfId="193"/>
    <cellStyle name="Normal 2 3 4" xfId="194"/>
    <cellStyle name="Normal 2 3 5" xfId="195"/>
    <cellStyle name="Normal 2 3 6" xfId="196"/>
    <cellStyle name="Normal 2 3 7" xfId="197"/>
    <cellStyle name="Normal 2 3 8" xfId="191"/>
    <cellStyle name="Normal 2 30" xfId="198"/>
    <cellStyle name="Normal 2 4" xfId="69"/>
    <cellStyle name="Normal 2 4 2" xfId="199"/>
    <cellStyle name="Normal 2 4 3" xfId="200"/>
    <cellStyle name="Normal 2 5" xfId="70"/>
    <cellStyle name="Normal 2 5 2" xfId="201"/>
    <cellStyle name="Normal 2 5 3" xfId="202"/>
    <cellStyle name="Normal 2 6" xfId="71"/>
    <cellStyle name="Normal 2 6 2" xfId="203"/>
    <cellStyle name="Normal 2 6 3" xfId="204"/>
    <cellStyle name="Normal 2 7" xfId="72"/>
    <cellStyle name="Normal 2 7 2" xfId="205"/>
    <cellStyle name="Normal 2 7 3" xfId="206"/>
    <cellStyle name="Normal 2 8" xfId="73"/>
    <cellStyle name="Normal 2 8 2" xfId="207"/>
    <cellStyle name="Normal 2 8 3" xfId="208"/>
    <cellStyle name="Normal 2 82" xfId="209"/>
    <cellStyle name="Normal 2 83" xfId="210"/>
    <cellStyle name="Normal 2 86" xfId="211"/>
    <cellStyle name="Normal 2 9" xfId="74"/>
    <cellStyle name="Normal 2 9 2" xfId="212"/>
    <cellStyle name="Normal 2 9 3" xfId="213"/>
    <cellStyle name="Normal 3" xfId="7"/>
    <cellStyle name="Normal 3 2" xfId="76"/>
    <cellStyle name="Normal 3 3" xfId="77"/>
    <cellStyle name="Normal 3 4" xfId="78"/>
    <cellStyle name="Normal 3 5" xfId="79"/>
    <cellStyle name="Normal 3 6" xfId="80"/>
    <cellStyle name="Normal 3 7" xfId="81"/>
    <cellStyle name="Normal 3 8" xfId="82"/>
    <cellStyle name="Normal 3 9" xfId="75"/>
    <cellStyle name="Normal 4" xfId="15"/>
    <cellStyle name="Normal 4 2" xfId="8"/>
    <cellStyle name="Normal 4 2 2" xfId="117"/>
    <cellStyle name="Normal 4 3" xfId="122"/>
    <cellStyle name="Normal 4 4" xfId="125"/>
    <cellStyle name="Normal 4 5" xfId="83"/>
    <cellStyle name="Normal 5" xfId="16"/>
    <cellStyle name="Normal 5 10" xfId="214"/>
    <cellStyle name="Normal 5 11" xfId="215"/>
    <cellStyle name="Normal 5 12" xfId="216"/>
    <cellStyle name="Normal 5 13" xfId="217"/>
    <cellStyle name="Normal 5 14" xfId="218"/>
    <cellStyle name="Normal 5 15" xfId="219"/>
    <cellStyle name="Normal 5 16" xfId="220"/>
    <cellStyle name="Normal 5 17" xfId="221"/>
    <cellStyle name="Normal 5 2" xfId="17"/>
    <cellStyle name="Normal 5 2 2" xfId="222"/>
    <cellStyle name="Normal 5 3" xfId="84"/>
    <cellStyle name="Normal 5 3 2" xfId="223"/>
    <cellStyle name="Normal 5 4" xfId="85"/>
    <cellStyle name="Normal 5 4 2" xfId="224"/>
    <cellStyle name="Normal 5 5" xfId="86"/>
    <cellStyle name="Normal 5 5 2" xfId="225"/>
    <cellStyle name="Normal 5 6" xfId="118"/>
    <cellStyle name="Normal 5 7" xfId="123"/>
    <cellStyle name="Normal 5 7 2" xfId="226"/>
    <cellStyle name="Normal 5 8" xfId="227"/>
    <cellStyle name="Normal 5 9" xfId="228"/>
    <cellStyle name="Normal 56" xfId="119"/>
    <cellStyle name="Normal 6" xfId="18"/>
    <cellStyle name="Normal 6 2" xfId="19"/>
    <cellStyle name="Normal 6 3" xfId="87"/>
    <cellStyle name="Normal 7" xfId="88"/>
    <cellStyle name="Normal 7 10" xfId="230"/>
    <cellStyle name="Normal 7 11" xfId="231"/>
    <cellStyle name="Normal 7 12" xfId="232"/>
    <cellStyle name="Normal 7 13" xfId="233"/>
    <cellStyle name="Normal 7 14" xfId="234"/>
    <cellStyle name="Normal 7 15" xfId="235"/>
    <cellStyle name="Normal 7 16" xfId="236"/>
    <cellStyle name="Normal 7 17" xfId="237"/>
    <cellStyle name="Normal 7 18" xfId="229"/>
    <cellStyle name="Normal 7 2" xfId="238"/>
    <cellStyle name="Normal 7 3" xfId="239"/>
    <cellStyle name="Normal 7 4" xfId="240"/>
    <cellStyle name="Normal 7 5" xfId="241"/>
    <cellStyle name="Normal 7 6" xfId="242"/>
    <cellStyle name="Normal 7 7" xfId="243"/>
    <cellStyle name="Normal 7 8" xfId="244"/>
    <cellStyle name="Normal 7 9" xfId="245"/>
    <cellStyle name="Normal 8" xfId="89"/>
    <cellStyle name="Normal 9" xfId="4"/>
    <cellStyle name="Normal 9 2" xfId="124"/>
    <cellStyle name="Normal 9 3" xfId="115"/>
    <cellStyle name="Normal_141008Reportes Cuadros Institucionales-sectorialesADV" xfId="21"/>
    <cellStyle name="Notas 2" xfId="90"/>
    <cellStyle name="Porcentaje" xfId="20" builtinId="5"/>
    <cellStyle name="Porcentaje 2" xfId="120"/>
    <cellStyle name="Porcentual 2" xfId="9"/>
    <cellStyle name="Total 10" xfId="91"/>
    <cellStyle name="Total 11" xfId="92"/>
    <cellStyle name="Total 12" xfId="93"/>
    <cellStyle name="Total 13" xfId="94"/>
    <cellStyle name="Total 14" xfId="95"/>
    <cellStyle name="Total 2" xfId="96"/>
    <cellStyle name="Total 3" xfId="97"/>
    <cellStyle name="Total 4" xfId="98"/>
    <cellStyle name="Total 5" xfId="99"/>
    <cellStyle name="Total 6" xfId="100"/>
    <cellStyle name="Total 7" xfId="101"/>
    <cellStyle name="Total 8" xfId="102"/>
    <cellStyle name="Total 9" xfId="103"/>
  </cellStyles>
  <dxfs count="2">
    <dxf>
      <font>
        <color rgb="FFCC0000"/>
      </font>
    </dxf>
    <dxf>
      <font>
        <color rgb="FFCC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204107</xdr:colOff>
      <xdr:row>1</xdr:row>
      <xdr:rowOff>54428</xdr:rowOff>
    </xdr:from>
    <xdr:ext cx="184731" cy="264560"/>
    <xdr:sp macro="" textlink="">
      <xdr:nvSpPr>
        <xdr:cNvPr id="2" name="1 CuadroTexto"/>
        <xdr:cNvSpPr txBox="1"/>
      </xdr:nvSpPr>
      <xdr:spPr>
        <a:xfrm>
          <a:off x="6871607" y="2177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MX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752475</xdr:colOff>
      <xdr:row>14</xdr:row>
      <xdr:rowOff>85725</xdr:rowOff>
    </xdr:from>
    <xdr:ext cx="1750287" cy="468013"/>
    <xdr:sp macro="" textlink="">
      <xdr:nvSpPr>
        <xdr:cNvPr id="2" name="1 Rectángulo"/>
        <xdr:cNvSpPr/>
      </xdr:nvSpPr>
      <xdr:spPr>
        <a:xfrm>
          <a:off x="3038475" y="2752725"/>
          <a:ext cx="1750287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s-ES" sz="2400" b="1" cap="none" spc="150">
              <a:ln w="11430">
                <a:solidFill>
                  <a:schemeClr val="bg1">
                    <a:lumMod val="65000"/>
                  </a:schemeClr>
                </a:solidFill>
              </a:ln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 APLICA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43</xdr:row>
      <xdr:rowOff>123825</xdr:rowOff>
    </xdr:from>
    <xdr:to>
      <xdr:col>2</xdr:col>
      <xdr:colOff>3095625</xdr:colOff>
      <xdr:row>44</xdr:row>
      <xdr:rowOff>0</xdr:rowOff>
    </xdr:to>
    <xdr:cxnSp macro="">
      <xdr:nvCxnSpPr>
        <xdr:cNvPr id="2" name="1 Conector recto"/>
        <xdr:cNvCxnSpPr/>
      </xdr:nvCxnSpPr>
      <xdr:spPr>
        <a:xfrm>
          <a:off x="1695450" y="8315325"/>
          <a:ext cx="590550" cy="66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3409950</xdr:colOff>
      <xdr:row>43</xdr:row>
      <xdr:rowOff>123825</xdr:rowOff>
    </xdr:from>
    <xdr:to>
      <xdr:col>6</xdr:col>
      <xdr:colOff>247650</xdr:colOff>
      <xdr:row>44</xdr:row>
      <xdr:rowOff>0</xdr:rowOff>
    </xdr:to>
    <xdr:cxnSp macro="">
      <xdr:nvCxnSpPr>
        <xdr:cNvPr id="3" name="2 Conector recto"/>
        <xdr:cNvCxnSpPr/>
      </xdr:nvCxnSpPr>
      <xdr:spPr>
        <a:xfrm>
          <a:off x="2286000" y="8315325"/>
          <a:ext cx="2533650" cy="66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2981325</xdr:colOff>
      <xdr:row>14</xdr:row>
      <xdr:rowOff>85725</xdr:rowOff>
    </xdr:from>
    <xdr:ext cx="1750287" cy="468013"/>
    <xdr:sp macro="" textlink="">
      <xdr:nvSpPr>
        <xdr:cNvPr id="2" name="1 Rectángulo"/>
        <xdr:cNvSpPr/>
      </xdr:nvSpPr>
      <xdr:spPr>
        <a:xfrm>
          <a:off x="1524000" y="2752725"/>
          <a:ext cx="1750287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s-ES" sz="2400" b="1" cap="none" spc="150">
              <a:ln w="11430">
                <a:solidFill>
                  <a:schemeClr val="bg1">
                    <a:lumMod val="65000"/>
                  </a:schemeClr>
                </a:solidFill>
              </a:ln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 APLICA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3409950</xdr:colOff>
      <xdr:row>12</xdr:row>
      <xdr:rowOff>95250</xdr:rowOff>
    </xdr:from>
    <xdr:ext cx="1750287" cy="468013"/>
    <xdr:sp macro="" textlink="">
      <xdr:nvSpPr>
        <xdr:cNvPr id="3" name="2 Rectángulo"/>
        <xdr:cNvSpPr/>
      </xdr:nvSpPr>
      <xdr:spPr>
        <a:xfrm>
          <a:off x="3409950" y="2095500"/>
          <a:ext cx="1750287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s-ES" sz="2400" b="1" cap="none" spc="150">
              <a:ln w="11430">
                <a:solidFill>
                  <a:schemeClr val="bg1">
                    <a:lumMod val="65000"/>
                  </a:schemeClr>
                </a:solidFill>
              </a:ln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 APLICA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gcg/CECILIA/PARAESTATAL/ESTADOS%20FINANCIEROS/FORMATOS%20ESTADOS%20FINANCIEROS/2014/2014/Estados%20Fros%20y%20Pptales%20GTO%20Vinculad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/Downloads/MARZ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CSF"/>
      <sheetName val="PT_ESF_ECSF"/>
      <sheetName val="EAA"/>
      <sheetName val="EADP"/>
      <sheetName val="EVHP"/>
      <sheetName val="EFE"/>
      <sheetName val="EAI"/>
      <sheetName val="CAdmon"/>
      <sheetName val="CTG"/>
      <sheetName val="COG"/>
      <sheetName val="CFG"/>
      <sheetName val="End Neto"/>
      <sheetName val="Int"/>
      <sheetName val="Post Fiscal"/>
      <sheetName val="CProg"/>
      <sheetName val="BMu"/>
      <sheetName val="BInmu"/>
      <sheetName val="Rel Cta Ban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3">
          <cell r="E33">
            <v>0</v>
          </cell>
          <cell r="H33">
            <v>0</v>
          </cell>
          <cell r="I33">
            <v>0</v>
          </cell>
        </row>
        <row r="51">
          <cell r="H51">
            <v>0</v>
          </cell>
        </row>
        <row r="52">
          <cell r="E52">
            <v>0</v>
          </cell>
        </row>
        <row r="54">
          <cell r="I5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CSF"/>
      <sheetName val="PT_ESF_ECSF"/>
      <sheetName val="EAA"/>
      <sheetName val="EADP"/>
      <sheetName val="EVHP"/>
      <sheetName val="EFE"/>
      <sheetName val="PC"/>
      <sheetName val="NOTAS"/>
      <sheetName val="EAI"/>
      <sheetName val="CAdmon"/>
      <sheetName val="CTG"/>
      <sheetName val="Rel Cta Banc"/>
      <sheetName val="Esq B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2">
          <cell r="E22">
            <v>43470969.68</v>
          </cell>
          <cell r="F22">
            <v>45442769.850000001</v>
          </cell>
          <cell r="G22">
            <v>88913739.530000001</v>
          </cell>
          <cell r="I22">
            <v>12588590.76</v>
          </cell>
          <cell r="K22">
            <v>12579516.310000001</v>
          </cell>
          <cell r="L22">
            <v>76325148.769999996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K68"/>
  <sheetViews>
    <sheetView showGridLines="0" showRuler="0" topLeftCell="E35" zoomScaleNormal="100" zoomScalePageLayoutView="70" workbookViewId="0">
      <selection activeCell="N48" sqref="N48"/>
    </sheetView>
  </sheetViews>
  <sheetFormatPr baseColWidth="10" defaultRowHeight="12.75"/>
  <cols>
    <col min="1" max="1" width="4.28515625" style="26" customWidth="1"/>
    <col min="2" max="2" width="24.28515625" style="26" customWidth="1"/>
    <col min="3" max="3" width="23.7109375" style="26" customWidth="1"/>
    <col min="4" max="5" width="20.5703125" style="26" customWidth="1"/>
    <col min="6" max="6" width="7.7109375" style="26" customWidth="1"/>
    <col min="7" max="7" width="27.140625" style="53" customWidth="1"/>
    <col min="8" max="8" width="33.85546875" style="53" customWidth="1"/>
    <col min="9" max="10" width="20.5703125" style="26" customWidth="1"/>
    <col min="11" max="11" width="4.28515625" style="26" customWidth="1"/>
    <col min="12" max="16384" width="11.42578125" style="26"/>
  </cols>
  <sheetData>
    <row r="3" spans="1:11">
      <c r="A3" s="24"/>
      <c r="B3" s="25"/>
      <c r="C3" s="661" t="s">
        <v>450</v>
      </c>
      <c r="D3" s="661"/>
      <c r="E3" s="661"/>
      <c r="F3" s="661"/>
      <c r="G3" s="661"/>
      <c r="H3" s="661"/>
      <c r="I3" s="661"/>
      <c r="J3" s="25"/>
      <c r="K3" s="25"/>
    </row>
    <row r="4" spans="1:11">
      <c r="A4" s="24"/>
      <c r="B4" s="25"/>
      <c r="C4" s="661" t="s">
        <v>745</v>
      </c>
      <c r="D4" s="661"/>
      <c r="E4" s="661"/>
      <c r="F4" s="661"/>
      <c r="G4" s="661"/>
      <c r="H4" s="661"/>
      <c r="I4" s="661"/>
      <c r="J4" s="25"/>
      <c r="K4" s="25"/>
    </row>
    <row r="5" spans="1:11">
      <c r="A5" s="24"/>
      <c r="B5" s="25"/>
      <c r="C5" s="661" t="s">
        <v>0</v>
      </c>
      <c r="D5" s="661"/>
      <c r="E5" s="661"/>
      <c r="F5" s="661"/>
      <c r="G5" s="661"/>
      <c r="H5" s="661"/>
      <c r="I5" s="661"/>
      <c r="J5" s="25"/>
      <c r="K5" s="25"/>
    </row>
    <row r="6" spans="1:11" ht="9" customHeight="1">
      <c r="A6" s="27"/>
      <c r="B6" s="27"/>
      <c r="C6" s="28"/>
      <c r="D6" s="28"/>
      <c r="E6" s="28"/>
      <c r="F6" s="28"/>
      <c r="G6" s="28"/>
      <c r="H6" s="28"/>
      <c r="I6" s="29"/>
      <c r="J6" s="29"/>
      <c r="K6" s="29"/>
    </row>
    <row r="7" spans="1:11" ht="34.5" customHeight="1">
      <c r="A7" s="30"/>
      <c r="E7" s="31" t="s">
        <v>3</v>
      </c>
      <c r="F7" s="662" t="s">
        <v>559</v>
      </c>
      <c r="G7" s="662"/>
      <c r="H7" s="662"/>
      <c r="I7" s="32"/>
      <c r="J7" s="32"/>
      <c r="K7" s="33"/>
    </row>
    <row r="8" spans="1:11" s="33" customFormat="1" ht="3" customHeight="1">
      <c r="A8" s="30"/>
      <c r="B8" s="34"/>
      <c r="C8" s="34"/>
      <c r="D8" s="34"/>
      <c r="E8" s="34"/>
      <c r="F8" s="35"/>
      <c r="G8" s="36"/>
      <c r="H8" s="36"/>
    </row>
    <row r="9" spans="1:11" s="33" customFormat="1" ht="3" customHeight="1">
      <c r="A9" s="37"/>
      <c r="B9" s="37"/>
      <c r="C9" s="37"/>
      <c r="D9" s="38"/>
      <c r="E9" s="38"/>
      <c r="F9" s="39"/>
      <c r="G9" s="36"/>
      <c r="H9" s="36"/>
    </row>
    <row r="10" spans="1:11" s="44" customFormat="1" ht="20.100000000000001" customHeight="1">
      <c r="A10" s="40"/>
      <c r="B10" s="660" t="s">
        <v>74</v>
      </c>
      <c r="C10" s="660"/>
      <c r="D10" s="41">
        <v>2017</v>
      </c>
      <c r="E10" s="41">
        <v>2016</v>
      </c>
      <c r="F10" s="42"/>
      <c r="G10" s="660" t="s">
        <v>74</v>
      </c>
      <c r="H10" s="660"/>
      <c r="I10" s="41">
        <v>2017</v>
      </c>
      <c r="J10" s="41">
        <v>2016</v>
      </c>
      <c r="K10" s="43"/>
    </row>
    <row r="11" spans="1:11" s="33" customFormat="1" ht="3" customHeight="1">
      <c r="A11" s="45"/>
      <c r="B11" s="46"/>
      <c r="C11" s="46"/>
      <c r="D11" s="47"/>
      <c r="E11" s="47"/>
      <c r="F11" s="36"/>
      <c r="G11" s="36"/>
      <c r="H11" s="36"/>
      <c r="K11" s="48"/>
    </row>
    <row r="12" spans="1:11" s="53" customFormat="1">
      <c r="A12" s="49"/>
      <c r="B12" s="664" t="s">
        <v>78</v>
      </c>
      <c r="C12" s="664"/>
      <c r="D12" s="50"/>
      <c r="E12" s="50"/>
      <c r="F12" s="51"/>
      <c r="G12" s="664" t="s">
        <v>79</v>
      </c>
      <c r="H12" s="664"/>
      <c r="I12" s="50"/>
      <c r="J12" s="50"/>
      <c r="K12" s="52"/>
    </row>
    <row r="13" spans="1:11">
      <c r="A13" s="54"/>
      <c r="B13" s="665" t="s">
        <v>80</v>
      </c>
      <c r="C13" s="665"/>
      <c r="D13" s="55">
        <f>SUM(D14:D21)</f>
        <v>-1263238.4600000002</v>
      </c>
      <c r="E13" s="55">
        <f>SUM(E14:E21)</f>
        <v>-5922017.1100000003</v>
      </c>
      <c r="F13" s="51"/>
      <c r="G13" s="664" t="s">
        <v>81</v>
      </c>
      <c r="H13" s="664"/>
      <c r="I13" s="55">
        <f>SUM(I14:I16)</f>
        <v>11502288.960000001</v>
      </c>
      <c r="J13" s="55">
        <f>SUM(J14:J16)</f>
        <v>59728664.649999999</v>
      </c>
      <c r="K13" s="56"/>
    </row>
    <row r="14" spans="1:11">
      <c r="A14" s="57"/>
      <c r="B14" s="663" t="s">
        <v>82</v>
      </c>
      <c r="C14" s="663"/>
      <c r="D14" s="58">
        <v>0</v>
      </c>
      <c r="E14" s="58">
        <v>0</v>
      </c>
      <c r="F14" s="51"/>
      <c r="G14" s="663" t="s">
        <v>83</v>
      </c>
      <c r="H14" s="663"/>
      <c r="I14" s="58">
        <v>9175784.8100000005</v>
      </c>
      <c r="J14" s="58">
        <v>43025763.759999998</v>
      </c>
      <c r="K14" s="56"/>
    </row>
    <row r="15" spans="1:11">
      <c r="A15" s="57"/>
      <c r="B15" s="663" t="s">
        <v>84</v>
      </c>
      <c r="C15" s="663"/>
      <c r="D15" s="58">
        <v>0</v>
      </c>
      <c r="E15" s="58">
        <v>0</v>
      </c>
      <c r="F15" s="51"/>
      <c r="G15" s="663" t="s">
        <v>85</v>
      </c>
      <c r="H15" s="663"/>
      <c r="I15" s="58">
        <v>314116.65999999997</v>
      </c>
      <c r="J15" s="58">
        <v>4277522.71</v>
      </c>
      <c r="K15" s="56"/>
    </row>
    <row r="16" spans="1:11" ht="12" customHeight="1">
      <c r="A16" s="57"/>
      <c r="B16" s="663" t="s">
        <v>86</v>
      </c>
      <c r="C16" s="663"/>
      <c r="D16" s="58">
        <v>0</v>
      </c>
      <c r="E16" s="58">
        <v>0</v>
      </c>
      <c r="F16" s="51"/>
      <c r="G16" s="663" t="s">
        <v>87</v>
      </c>
      <c r="H16" s="663"/>
      <c r="I16" s="58">
        <v>2012387.49</v>
      </c>
      <c r="J16" s="58">
        <v>12425378.18</v>
      </c>
      <c r="K16" s="56"/>
    </row>
    <row r="17" spans="1:11">
      <c r="A17" s="57"/>
      <c r="B17" s="663" t="s">
        <v>88</v>
      </c>
      <c r="C17" s="663"/>
      <c r="D17" s="58">
        <v>0</v>
      </c>
      <c r="E17" s="58">
        <v>0</v>
      </c>
      <c r="F17" s="51"/>
      <c r="G17" s="59"/>
      <c r="H17" s="60"/>
      <c r="I17" s="61"/>
      <c r="J17" s="61"/>
      <c r="K17" s="56"/>
    </row>
    <row r="18" spans="1:11">
      <c r="A18" s="57"/>
      <c r="B18" s="663" t="s">
        <v>89</v>
      </c>
      <c r="C18" s="663"/>
      <c r="D18" s="58">
        <v>-1235097.8700000001</v>
      </c>
      <c r="E18" s="58">
        <v>-4611024.7</v>
      </c>
      <c r="F18" s="51"/>
      <c r="G18" s="664" t="s">
        <v>190</v>
      </c>
      <c r="H18" s="664"/>
      <c r="I18" s="55">
        <f>SUM(I19:I27)</f>
        <v>40221.94</v>
      </c>
      <c r="J18" s="55">
        <f>SUM(J19:J27)</f>
        <v>175356.95</v>
      </c>
      <c r="K18" s="56"/>
    </row>
    <row r="19" spans="1:11">
      <c r="A19" s="57"/>
      <c r="B19" s="663" t="s">
        <v>90</v>
      </c>
      <c r="C19" s="663"/>
      <c r="D19" s="58">
        <v>-24106.09</v>
      </c>
      <c r="E19" s="58">
        <v>-1177616.8400000001</v>
      </c>
      <c r="F19" s="51"/>
      <c r="G19" s="663" t="s">
        <v>91</v>
      </c>
      <c r="H19" s="663"/>
      <c r="I19" s="58">
        <v>0</v>
      </c>
      <c r="J19" s="58">
        <v>0</v>
      </c>
      <c r="K19" s="56"/>
    </row>
    <row r="20" spans="1:11">
      <c r="A20" s="57"/>
      <c r="B20" s="663" t="s">
        <v>92</v>
      </c>
      <c r="C20" s="663"/>
      <c r="D20" s="58">
        <v>-4034.5</v>
      </c>
      <c r="E20" s="58">
        <v>-133375.57</v>
      </c>
      <c r="F20" s="51"/>
      <c r="G20" s="663" t="s">
        <v>93</v>
      </c>
      <c r="H20" s="663"/>
      <c r="I20" s="58">
        <v>0</v>
      </c>
      <c r="J20" s="58">
        <v>0</v>
      </c>
      <c r="K20" s="56"/>
    </row>
    <row r="21" spans="1:11" ht="52.5" customHeight="1">
      <c r="A21" s="57"/>
      <c r="B21" s="666" t="s">
        <v>94</v>
      </c>
      <c r="C21" s="666"/>
      <c r="D21" s="58">
        <v>0</v>
      </c>
      <c r="E21" s="58">
        <v>0</v>
      </c>
      <c r="F21" s="51"/>
      <c r="G21" s="663" t="s">
        <v>95</v>
      </c>
      <c r="H21" s="663"/>
      <c r="I21" s="58">
        <v>0</v>
      </c>
      <c r="J21" s="58">
        <v>0</v>
      </c>
      <c r="K21" s="56"/>
    </row>
    <row r="22" spans="1:11">
      <c r="A22" s="54"/>
      <c r="B22" s="59"/>
      <c r="C22" s="60"/>
      <c r="D22" s="61"/>
      <c r="E22" s="61"/>
      <c r="F22" s="51"/>
      <c r="G22" s="663" t="s">
        <v>96</v>
      </c>
      <c r="H22" s="663"/>
      <c r="I22" s="58">
        <v>40221.94</v>
      </c>
      <c r="J22" s="58">
        <v>175356.95</v>
      </c>
      <c r="K22" s="56"/>
    </row>
    <row r="23" spans="1:11" ht="29.25" customHeight="1">
      <c r="A23" s="54"/>
      <c r="B23" s="665" t="s">
        <v>97</v>
      </c>
      <c r="C23" s="665"/>
      <c r="D23" s="55">
        <f>SUM(D24:D25)</f>
        <v>-13642414.970000001</v>
      </c>
      <c r="E23" s="55">
        <f>SUM(E24:E25)</f>
        <v>-56228252.659999996</v>
      </c>
      <c r="F23" s="51"/>
      <c r="G23" s="663" t="s">
        <v>98</v>
      </c>
      <c r="H23" s="663"/>
      <c r="I23" s="58">
        <v>0</v>
      </c>
      <c r="J23" s="58">
        <v>0</v>
      </c>
      <c r="K23" s="56"/>
    </row>
    <row r="24" spans="1:11">
      <c r="A24" s="57"/>
      <c r="B24" s="663" t="s">
        <v>99</v>
      </c>
      <c r="C24" s="663"/>
      <c r="D24" s="62">
        <v>-4972210</v>
      </c>
      <c r="E24" s="62">
        <v>-24959474.91</v>
      </c>
      <c r="F24" s="51"/>
      <c r="G24" s="663" t="s">
        <v>100</v>
      </c>
      <c r="H24" s="663"/>
      <c r="I24" s="58">
        <v>0</v>
      </c>
      <c r="J24" s="58">
        <v>0</v>
      </c>
      <c r="K24" s="56"/>
    </row>
    <row r="25" spans="1:11">
      <c r="A25" s="57"/>
      <c r="B25" s="663" t="s">
        <v>189</v>
      </c>
      <c r="C25" s="663"/>
      <c r="D25" s="58">
        <v>-8670204.9700000007</v>
      </c>
      <c r="E25" s="58">
        <v>-31268777.75</v>
      </c>
      <c r="F25" s="51"/>
      <c r="G25" s="663" t="s">
        <v>101</v>
      </c>
      <c r="H25" s="663"/>
      <c r="I25" s="58">
        <v>0</v>
      </c>
      <c r="J25" s="58">
        <v>0</v>
      </c>
      <c r="K25" s="56"/>
    </row>
    <row r="26" spans="1:11">
      <c r="A26" s="54"/>
      <c r="B26" s="59"/>
      <c r="C26" s="60"/>
      <c r="D26" s="61"/>
      <c r="E26" s="61"/>
      <c r="F26" s="51"/>
      <c r="G26" s="663" t="s">
        <v>102</v>
      </c>
      <c r="H26" s="663"/>
      <c r="I26" s="58">
        <v>0</v>
      </c>
      <c r="J26" s="58">
        <v>0</v>
      </c>
      <c r="K26" s="56"/>
    </row>
    <row r="27" spans="1:11">
      <c r="A27" s="57"/>
      <c r="B27" s="665" t="s">
        <v>103</v>
      </c>
      <c r="C27" s="665"/>
      <c r="D27" s="55">
        <f>SUM(D28:D32)</f>
        <v>-154198.9</v>
      </c>
      <c r="E27" s="55">
        <f>SUM(E28:E32)</f>
        <v>-786370.34</v>
      </c>
      <c r="F27" s="51"/>
      <c r="G27" s="663" t="s">
        <v>104</v>
      </c>
      <c r="H27" s="663"/>
      <c r="I27" s="58">
        <v>0</v>
      </c>
      <c r="J27" s="58">
        <v>0</v>
      </c>
      <c r="K27" s="56"/>
    </row>
    <row r="28" spans="1:11">
      <c r="A28" s="57"/>
      <c r="B28" s="663" t="s">
        <v>105</v>
      </c>
      <c r="C28" s="663"/>
      <c r="D28" s="58">
        <v>-154155.31</v>
      </c>
      <c r="E28" s="58">
        <v>-786370.34</v>
      </c>
      <c r="F28" s="51"/>
      <c r="G28" s="59"/>
      <c r="H28" s="60"/>
      <c r="I28" s="61"/>
      <c r="J28" s="61"/>
      <c r="K28" s="56"/>
    </row>
    <row r="29" spans="1:11">
      <c r="A29" s="57"/>
      <c r="B29" s="663" t="s">
        <v>106</v>
      </c>
      <c r="C29" s="663"/>
      <c r="D29" s="58">
        <v>0</v>
      </c>
      <c r="E29" s="58">
        <v>0</v>
      </c>
      <c r="F29" s="51"/>
      <c r="G29" s="665" t="s">
        <v>99</v>
      </c>
      <c r="H29" s="665"/>
      <c r="I29" s="55">
        <f>SUM(I30:I32)</f>
        <v>0</v>
      </c>
      <c r="J29" s="55">
        <f>SUM(J30:J32)</f>
        <v>0</v>
      </c>
      <c r="K29" s="56"/>
    </row>
    <row r="30" spans="1:11" ht="26.25" customHeight="1">
      <c r="A30" s="57"/>
      <c r="B30" s="666" t="s">
        <v>107</v>
      </c>
      <c r="C30" s="666"/>
      <c r="D30" s="58">
        <v>0</v>
      </c>
      <c r="E30" s="58">
        <v>0</v>
      </c>
      <c r="F30" s="51"/>
      <c r="G30" s="663" t="s">
        <v>108</v>
      </c>
      <c r="H30" s="663"/>
      <c r="I30" s="58">
        <v>0</v>
      </c>
      <c r="J30" s="58">
        <v>0</v>
      </c>
      <c r="K30" s="56"/>
    </row>
    <row r="31" spans="1:11">
      <c r="A31" s="57"/>
      <c r="B31" s="663" t="s">
        <v>109</v>
      </c>
      <c r="C31" s="663"/>
      <c r="D31" s="58">
        <v>0</v>
      </c>
      <c r="E31" s="58">
        <v>0</v>
      </c>
      <c r="F31" s="51"/>
      <c r="G31" s="663" t="s">
        <v>49</v>
      </c>
      <c r="H31" s="663"/>
      <c r="I31" s="58">
        <v>0</v>
      </c>
      <c r="J31" s="58">
        <v>0</v>
      </c>
      <c r="K31" s="56"/>
    </row>
    <row r="32" spans="1:11">
      <c r="A32" s="57"/>
      <c r="B32" s="663" t="s">
        <v>110</v>
      </c>
      <c r="C32" s="663"/>
      <c r="D32" s="58">
        <v>-43.59</v>
      </c>
      <c r="E32" s="58">
        <v>0</v>
      </c>
      <c r="F32" s="51"/>
      <c r="G32" s="663" t="s">
        <v>111</v>
      </c>
      <c r="H32" s="663"/>
      <c r="I32" s="58">
        <v>0</v>
      </c>
      <c r="J32" s="58">
        <v>0</v>
      </c>
      <c r="K32" s="56"/>
    </row>
    <row r="33" spans="1:11">
      <c r="A33" s="54"/>
      <c r="B33" s="59"/>
      <c r="C33" s="63"/>
      <c r="D33" s="50"/>
      <c r="E33" s="50"/>
      <c r="F33" s="51"/>
      <c r="G33" s="59"/>
      <c r="H33" s="60"/>
      <c r="I33" s="61"/>
      <c r="J33" s="61"/>
      <c r="K33" s="56"/>
    </row>
    <row r="34" spans="1:11">
      <c r="A34" s="64"/>
      <c r="B34" s="667" t="s">
        <v>112</v>
      </c>
      <c r="C34" s="667"/>
      <c r="D34" s="65">
        <f>D13+D23+D27</f>
        <v>-15059852.330000002</v>
      </c>
      <c r="E34" s="65">
        <f>E13+E23+E27</f>
        <v>-62936640.109999999</v>
      </c>
      <c r="F34" s="66"/>
      <c r="G34" s="664" t="s">
        <v>113</v>
      </c>
      <c r="H34" s="664"/>
      <c r="I34" s="67">
        <f>SUM(I35:I39)</f>
        <v>0</v>
      </c>
      <c r="J34" s="67">
        <f>SUM(J35:J39)</f>
        <v>0</v>
      </c>
      <c r="K34" s="56"/>
    </row>
    <row r="35" spans="1:11">
      <c r="A35" s="54"/>
      <c r="B35" s="667"/>
      <c r="C35" s="667"/>
      <c r="D35" s="50"/>
      <c r="E35" s="50"/>
      <c r="F35" s="51"/>
      <c r="G35" s="663" t="s">
        <v>114</v>
      </c>
      <c r="H35" s="663"/>
      <c r="I35" s="58">
        <v>0</v>
      </c>
      <c r="J35" s="58">
        <v>0</v>
      </c>
      <c r="K35" s="56"/>
    </row>
    <row r="36" spans="1:11">
      <c r="A36" s="68"/>
      <c r="B36" s="51"/>
      <c r="C36" s="51"/>
      <c r="D36" s="51"/>
      <c r="E36" s="51"/>
      <c r="F36" s="51"/>
      <c r="G36" s="663" t="s">
        <v>115</v>
      </c>
      <c r="H36" s="663"/>
      <c r="I36" s="58">
        <v>0</v>
      </c>
      <c r="J36" s="58">
        <v>0</v>
      </c>
      <c r="K36" s="56"/>
    </row>
    <row r="37" spans="1:11">
      <c r="A37" s="68"/>
      <c r="B37" s="51"/>
      <c r="C37" s="51"/>
      <c r="D37" s="51"/>
      <c r="E37" s="51"/>
      <c r="F37" s="51"/>
      <c r="G37" s="663" t="s">
        <v>116</v>
      </c>
      <c r="H37" s="663"/>
      <c r="I37" s="58">
        <v>0</v>
      </c>
      <c r="J37" s="58">
        <v>0</v>
      </c>
      <c r="K37" s="56"/>
    </row>
    <row r="38" spans="1:11">
      <c r="A38" s="68"/>
      <c r="B38" s="51"/>
      <c r="C38" s="51"/>
      <c r="D38" s="51"/>
      <c r="E38" s="51"/>
      <c r="F38" s="51"/>
      <c r="G38" s="663" t="s">
        <v>117</v>
      </c>
      <c r="H38" s="663"/>
      <c r="I38" s="58">
        <v>0</v>
      </c>
      <c r="J38" s="58">
        <v>0</v>
      </c>
      <c r="K38" s="56"/>
    </row>
    <row r="39" spans="1:11">
      <c r="A39" s="68"/>
      <c r="B39" s="51"/>
      <c r="C39" s="51"/>
      <c r="D39" s="51"/>
      <c r="E39" s="51"/>
      <c r="F39" s="51"/>
      <c r="G39" s="663" t="s">
        <v>118</v>
      </c>
      <c r="H39" s="663"/>
      <c r="I39" s="58">
        <v>0</v>
      </c>
      <c r="J39" s="58">
        <v>0</v>
      </c>
      <c r="K39" s="56"/>
    </row>
    <row r="40" spans="1:11">
      <c r="A40" s="68"/>
      <c r="B40" s="51"/>
      <c r="C40" s="51"/>
      <c r="D40" s="51"/>
      <c r="E40" s="51"/>
      <c r="F40" s="51"/>
      <c r="G40" s="59"/>
      <c r="H40" s="60"/>
      <c r="I40" s="61"/>
      <c r="J40" s="61"/>
      <c r="K40" s="56"/>
    </row>
    <row r="41" spans="1:11">
      <c r="A41" s="68"/>
      <c r="B41" s="51"/>
      <c r="C41" s="51"/>
      <c r="D41" s="51"/>
      <c r="E41" s="51"/>
      <c r="F41" s="51"/>
      <c r="G41" s="665" t="s">
        <v>119</v>
      </c>
      <c r="H41" s="665"/>
      <c r="I41" s="67">
        <f>SUM(I42:I47)</f>
        <v>0</v>
      </c>
      <c r="J41" s="67">
        <f>SUM(J42:J47)</f>
        <v>3177734.46</v>
      </c>
      <c r="K41" s="56"/>
    </row>
    <row r="42" spans="1:11" ht="26.25" customHeight="1">
      <c r="A42" s="68"/>
      <c r="B42" s="51"/>
      <c r="C42" s="51"/>
      <c r="D42" s="51"/>
      <c r="E42" s="51"/>
      <c r="F42" s="51"/>
      <c r="G42" s="666" t="s">
        <v>120</v>
      </c>
      <c r="H42" s="666"/>
      <c r="I42" s="58">
        <v>0</v>
      </c>
      <c r="J42" s="58">
        <v>3177734.46</v>
      </c>
      <c r="K42" s="56"/>
    </row>
    <row r="43" spans="1:11">
      <c r="A43" s="68"/>
      <c r="B43" s="51"/>
      <c r="C43" s="51"/>
      <c r="D43" s="51"/>
      <c r="E43" s="51"/>
      <c r="F43" s="51"/>
      <c r="G43" s="663" t="s">
        <v>121</v>
      </c>
      <c r="H43" s="663"/>
      <c r="I43" s="58">
        <v>0</v>
      </c>
      <c r="J43" s="58">
        <v>0</v>
      </c>
      <c r="K43" s="56"/>
    </row>
    <row r="44" spans="1:11" ht="12" customHeight="1">
      <c r="A44" s="68"/>
      <c r="B44" s="51"/>
      <c r="C44" s="51"/>
      <c r="D44" s="51"/>
      <c r="E44" s="51"/>
      <c r="F44" s="51"/>
      <c r="G44" s="663" t="s">
        <v>122</v>
      </c>
      <c r="H44" s="663"/>
      <c r="I44" s="58">
        <v>0</v>
      </c>
      <c r="J44" s="58">
        <v>0</v>
      </c>
      <c r="K44" s="56"/>
    </row>
    <row r="45" spans="1:11" ht="25.5" customHeight="1">
      <c r="A45" s="68"/>
      <c r="B45" s="51"/>
      <c r="C45" s="51"/>
      <c r="D45" s="51"/>
      <c r="E45" s="51"/>
      <c r="F45" s="51"/>
      <c r="G45" s="666" t="s">
        <v>191</v>
      </c>
      <c r="H45" s="666"/>
      <c r="I45" s="58">
        <v>0</v>
      </c>
      <c r="J45" s="58">
        <v>0</v>
      </c>
      <c r="K45" s="56"/>
    </row>
    <row r="46" spans="1:11">
      <c r="A46" s="68"/>
      <c r="B46" s="51"/>
      <c r="C46" s="51"/>
      <c r="D46" s="51"/>
      <c r="E46" s="51"/>
      <c r="F46" s="51"/>
      <c r="G46" s="663" t="s">
        <v>123</v>
      </c>
      <c r="H46" s="663"/>
      <c r="I46" s="58">
        <v>0</v>
      </c>
      <c r="J46" s="58">
        <v>0</v>
      </c>
      <c r="K46" s="56"/>
    </row>
    <row r="47" spans="1:11">
      <c r="A47" s="68"/>
      <c r="B47" s="51"/>
      <c r="C47" s="51"/>
      <c r="D47" s="51"/>
      <c r="E47" s="51"/>
      <c r="F47" s="51"/>
      <c r="G47" s="663" t="s">
        <v>124</v>
      </c>
      <c r="H47" s="663"/>
      <c r="I47" s="58">
        <v>0</v>
      </c>
      <c r="J47" s="58">
        <v>0</v>
      </c>
      <c r="K47" s="56"/>
    </row>
    <row r="48" spans="1:11">
      <c r="A48" s="68"/>
      <c r="B48" s="51"/>
      <c r="C48" s="51"/>
      <c r="D48" s="51"/>
      <c r="E48" s="51"/>
      <c r="F48" s="51"/>
      <c r="G48" s="59"/>
      <c r="H48" s="60"/>
      <c r="I48" s="61"/>
      <c r="J48" s="61"/>
      <c r="K48" s="56"/>
    </row>
    <row r="49" spans="1:11">
      <c r="A49" s="68"/>
      <c r="B49" s="51"/>
      <c r="C49" s="51"/>
      <c r="D49" s="51"/>
      <c r="E49" s="51"/>
      <c r="F49" s="51"/>
      <c r="G49" s="665" t="s">
        <v>125</v>
      </c>
      <c r="H49" s="665"/>
      <c r="I49" s="67">
        <f>SUM(I50)</f>
        <v>0</v>
      </c>
      <c r="J49" s="67">
        <f>SUM(J50)</f>
        <v>0</v>
      </c>
      <c r="K49" s="56"/>
    </row>
    <row r="50" spans="1:11">
      <c r="A50" s="68"/>
      <c r="B50" s="51"/>
      <c r="C50" s="51"/>
      <c r="D50" s="51"/>
      <c r="E50" s="51"/>
      <c r="F50" s="51"/>
      <c r="G50" s="663" t="s">
        <v>126</v>
      </c>
      <c r="H50" s="663"/>
      <c r="I50" s="58">
        <v>0</v>
      </c>
      <c r="J50" s="58">
        <v>0</v>
      </c>
      <c r="K50" s="56"/>
    </row>
    <row r="51" spans="1:11">
      <c r="A51" s="68"/>
      <c r="B51" s="51"/>
      <c r="C51" s="51"/>
      <c r="D51" s="51"/>
      <c r="E51" s="51"/>
      <c r="F51" s="51"/>
      <c r="G51" s="59"/>
      <c r="H51" s="60"/>
      <c r="I51" s="61"/>
      <c r="J51" s="61"/>
      <c r="K51" s="56"/>
    </row>
    <row r="52" spans="1:11">
      <c r="A52" s="68"/>
      <c r="B52" s="51"/>
      <c r="C52" s="51"/>
      <c r="D52" s="51"/>
      <c r="E52" s="51"/>
      <c r="F52" s="51"/>
      <c r="G52" s="667" t="s">
        <v>127</v>
      </c>
      <c r="H52" s="667"/>
      <c r="I52" s="69">
        <f>I13+I18+I29+I34+I41+I49</f>
        <v>11542510.9</v>
      </c>
      <c r="J52" s="69">
        <f>J13+J18+J29+J34+J41+J49</f>
        <v>63081756.060000002</v>
      </c>
      <c r="K52" s="70"/>
    </row>
    <row r="53" spans="1:11">
      <c r="A53" s="68"/>
      <c r="B53" s="51"/>
      <c r="C53" s="51"/>
      <c r="D53" s="51"/>
      <c r="E53" s="51"/>
      <c r="F53" s="51"/>
      <c r="G53" s="71"/>
      <c r="H53" s="71"/>
      <c r="I53" s="61"/>
      <c r="J53" s="61"/>
      <c r="K53" s="70"/>
    </row>
    <row r="54" spans="1:11">
      <c r="A54" s="68"/>
      <c r="B54" s="51"/>
      <c r="C54" s="51"/>
      <c r="D54" s="51"/>
      <c r="E54" s="51"/>
      <c r="F54" s="51"/>
      <c r="G54" s="670" t="s">
        <v>128</v>
      </c>
      <c r="H54" s="670"/>
      <c r="I54" s="69">
        <f>D34+I52</f>
        <v>-3517341.4300000016</v>
      </c>
      <c r="J54" s="69">
        <f>E34+J52</f>
        <v>145115.95000000298</v>
      </c>
      <c r="K54" s="70"/>
    </row>
    <row r="55" spans="1:11" ht="6" customHeight="1">
      <c r="A55" s="72"/>
      <c r="B55" s="73"/>
      <c r="C55" s="73"/>
      <c r="D55" s="73"/>
      <c r="E55" s="73"/>
      <c r="F55" s="73"/>
      <c r="G55" s="74"/>
      <c r="H55" s="74"/>
      <c r="I55" s="73"/>
      <c r="J55" s="73"/>
      <c r="K55" s="75"/>
    </row>
    <row r="56" spans="1:11" ht="6" customHeight="1">
      <c r="A56" s="33"/>
      <c r="B56" s="33"/>
      <c r="C56" s="33"/>
      <c r="D56" s="33"/>
      <c r="E56" s="33"/>
      <c r="F56" s="33"/>
      <c r="G56" s="36"/>
      <c r="H56" s="36"/>
      <c r="I56" s="33"/>
      <c r="J56" s="33"/>
      <c r="K56" s="33"/>
    </row>
    <row r="57" spans="1:11" ht="6" customHeight="1">
      <c r="A57" s="73"/>
      <c r="B57" s="76"/>
      <c r="C57" s="77"/>
      <c r="D57" s="78"/>
      <c r="E57" s="78"/>
      <c r="F57" s="73"/>
      <c r="G57" s="79"/>
      <c r="H57" s="80"/>
      <c r="I57" s="78"/>
      <c r="J57" s="78"/>
      <c r="K57" s="73"/>
    </row>
    <row r="58" spans="1:11" ht="6" customHeight="1">
      <c r="A58" s="33"/>
      <c r="B58" s="60"/>
      <c r="C58" s="81"/>
      <c r="D58" s="82"/>
      <c r="E58" s="82"/>
      <c r="F58" s="33"/>
      <c r="G58" s="83"/>
      <c r="H58" s="84"/>
      <c r="I58" s="82"/>
      <c r="J58" s="82"/>
      <c r="K58" s="33"/>
    </row>
    <row r="59" spans="1:11" ht="15" customHeight="1">
      <c r="A59" s="60" t="s">
        <v>76</v>
      </c>
      <c r="C59" s="60"/>
      <c r="D59" s="60"/>
      <c r="E59" s="60"/>
      <c r="F59" s="60"/>
      <c r="G59" s="60"/>
      <c r="H59" s="60"/>
      <c r="I59" s="60"/>
      <c r="J59" s="60"/>
    </row>
    <row r="60" spans="1:11" ht="9.75" customHeight="1">
      <c r="B60" s="60"/>
      <c r="C60" s="81"/>
      <c r="D60" s="82"/>
      <c r="E60" s="82"/>
      <c r="G60" s="83"/>
      <c r="H60" s="81"/>
      <c r="I60" s="82"/>
      <c r="J60" s="82"/>
    </row>
    <row r="61" spans="1:11" ht="30" customHeight="1">
      <c r="B61" s="60"/>
      <c r="C61" s="671"/>
      <c r="D61" s="671"/>
      <c r="E61" s="82"/>
      <c r="G61" s="672"/>
      <c r="H61" s="672"/>
      <c r="I61" s="82"/>
      <c r="J61" s="82"/>
    </row>
    <row r="62" spans="1:11" ht="14.1" customHeight="1">
      <c r="B62" s="85"/>
      <c r="C62" s="673" t="s">
        <v>739</v>
      </c>
      <c r="D62" s="673"/>
      <c r="E62" s="82"/>
      <c r="F62" s="82"/>
      <c r="G62" s="673" t="s">
        <v>651</v>
      </c>
      <c r="H62" s="673"/>
      <c r="I62" s="86"/>
      <c r="J62" s="82"/>
    </row>
    <row r="63" spans="1:11" ht="14.1" customHeight="1">
      <c r="B63" s="87"/>
      <c r="C63" s="669" t="s">
        <v>556</v>
      </c>
      <c r="D63" s="669"/>
      <c r="E63" s="88"/>
      <c r="F63" s="88"/>
      <c r="G63" s="669" t="s">
        <v>669</v>
      </c>
      <c r="H63" s="669"/>
      <c r="I63" s="86"/>
      <c r="J63" s="82"/>
    </row>
    <row r="64" spans="1:11" ht="9.9499999999999993" customHeight="1">
      <c r="D64" s="89"/>
    </row>
    <row r="65" spans="2:11">
      <c r="B65" s="33"/>
      <c r="C65" s="33"/>
      <c r="D65" s="89"/>
      <c r="E65" s="33"/>
      <c r="F65" s="33"/>
      <c r="G65" s="36"/>
      <c r="H65" s="36"/>
      <c r="I65" s="33"/>
      <c r="J65" s="33"/>
      <c r="K65" s="33"/>
    </row>
    <row r="66" spans="2:11">
      <c r="D66" s="89"/>
      <c r="E66" s="73"/>
      <c r="F66" s="73"/>
    </row>
    <row r="67" spans="2:11">
      <c r="E67" s="668" t="s">
        <v>563</v>
      </c>
      <c r="F67" s="668"/>
    </row>
    <row r="68" spans="2:11">
      <c r="E68" s="668" t="s">
        <v>564</v>
      </c>
      <c r="F68" s="668"/>
    </row>
  </sheetData>
  <sheetProtection formatCells="0" selectLockedCells="1"/>
  <mergeCells count="71">
    <mergeCell ref="E67:F67"/>
    <mergeCell ref="E68:F68"/>
    <mergeCell ref="C63:D63"/>
    <mergeCell ref="G63:H63"/>
    <mergeCell ref="G54:H54"/>
    <mergeCell ref="C61:D61"/>
    <mergeCell ref="G61:H61"/>
    <mergeCell ref="C62:D62"/>
    <mergeCell ref="G62:H62"/>
    <mergeCell ref="G52:H52"/>
    <mergeCell ref="G38:H38"/>
    <mergeCell ref="G39:H39"/>
    <mergeCell ref="G41:H41"/>
    <mergeCell ref="G42:H42"/>
    <mergeCell ref="G43:H43"/>
    <mergeCell ref="G44:H44"/>
    <mergeCell ref="G45:H45"/>
    <mergeCell ref="G46:H46"/>
    <mergeCell ref="G47:H47"/>
    <mergeCell ref="G49:H49"/>
    <mergeCell ref="G50:H50"/>
    <mergeCell ref="G37:H37"/>
    <mergeCell ref="B30:C30"/>
    <mergeCell ref="G30:H30"/>
    <mergeCell ref="B31:C31"/>
    <mergeCell ref="G31:H31"/>
    <mergeCell ref="B32:C32"/>
    <mergeCell ref="G32:H32"/>
    <mergeCell ref="B34:C34"/>
    <mergeCell ref="G34:H34"/>
    <mergeCell ref="B35:C35"/>
    <mergeCell ref="G35:H35"/>
    <mergeCell ref="G36:H36"/>
    <mergeCell ref="G26:H26"/>
    <mergeCell ref="B27:C27"/>
    <mergeCell ref="G27:H27"/>
    <mergeCell ref="B28:C28"/>
    <mergeCell ref="B29:C29"/>
    <mergeCell ref="G29:H29"/>
    <mergeCell ref="B25:C25"/>
    <mergeCell ref="G25:H25"/>
    <mergeCell ref="B19:C19"/>
    <mergeCell ref="G19:H19"/>
    <mergeCell ref="B20:C20"/>
    <mergeCell ref="G20:H20"/>
    <mergeCell ref="B21:C21"/>
    <mergeCell ref="G21:H21"/>
    <mergeCell ref="G22:H22"/>
    <mergeCell ref="B23:C23"/>
    <mergeCell ref="G23:H23"/>
    <mergeCell ref="B24:C24"/>
    <mergeCell ref="G24:H24"/>
    <mergeCell ref="B18:C18"/>
    <mergeCell ref="G18:H18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B10:C10"/>
    <mergeCell ref="G10:H10"/>
    <mergeCell ref="C3:I3"/>
    <mergeCell ref="C4:I4"/>
    <mergeCell ref="C5:I5"/>
    <mergeCell ref="F7:H7"/>
  </mergeCells>
  <printOptions verticalCentered="1"/>
  <pageMargins left="0.39370078740157483" right="0" top="0.43307086614173229" bottom="0.70866141732283472" header="0.39370078740157483" footer="0"/>
  <pageSetup scale="57" orientation="landscape" r:id="rId1"/>
  <headerFooter scaleWithDoc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D34" zoomScale="75" zoomScaleNormal="75" zoomScalePageLayoutView="80" workbookViewId="0">
      <selection activeCell="B68" sqref="B68:J68"/>
    </sheetView>
  </sheetViews>
  <sheetFormatPr baseColWidth="10" defaultRowHeight="12.75"/>
  <cols>
    <col min="1" max="1" width="4.85546875" style="33" customWidth="1"/>
    <col min="2" max="2" width="27.5703125" style="51" customWidth="1"/>
    <col min="3" max="3" width="37.85546875" style="33" customWidth="1"/>
    <col min="4" max="5" width="21" style="33" customWidth="1"/>
    <col min="6" max="6" width="11" style="105" customWidth="1"/>
    <col min="7" max="8" width="27.5703125" style="33" customWidth="1"/>
    <col min="9" max="10" width="21" style="33" customWidth="1"/>
    <col min="11" max="11" width="4.85546875" style="26" customWidth="1"/>
    <col min="12" max="12" width="1.7109375" style="94" customWidth="1"/>
    <col min="13" max="16384" width="11.42578125" style="33"/>
  </cols>
  <sheetData>
    <row r="1" spans="1:12" ht="6" customHeight="1">
      <c r="A1" s="90"/>
      <c r="B1" s="91"/>
      <c r="C1" s="90"/>
      <c r="D1" s="90"/>
      <c r="E1" s="90"/>
      <c r="F1" s="92"/>
      <c r="G1" s="90"/>
      <c r="H1" s="90"/>
      <c r="I1" s="90"/>
      <c r="J1" s="90"/>
      <c r="K1" s="90"/>
      <c r="L1" s="51"/>
    </row>
    <row r="2" spans="1:12" ht="14.1" customHeight="1">
      <c r="A2" s="90"/>
      <c r="B2" s="93"/>
      <c r="C2" s="661" t="s">
        <v>451</v>
      </c>
      <c r="D2" s="661"/>
      <c r="E2" s="661"/>
      <c r="F2" s="661"/>
      <c r="G2" s="661"/>
      <c r="H2" s="661"/>
      <c r="I2" s="661"/>
      <c r="J2" s="93"/>
      <c r="K2" s="93"/>
    </row>
    <row r="3" spans="1:12" ht="14.1" customHeight="1">
      <c r="A3" s="90"/>
      <c r="B3" s="93"/>
      <c r="C3" s="661" t="s">
        <v>746</v>
      </c>
      <c r="D3" s="661"/>
      <c r="E3" s="661"/>
      <c r="F3" s="661"/>
      <c r="G3" s="661"/>
      <c r="H3" s="661"/>
      <c r="I3" s="661"/>
      <c r="J3" s="93"/>
      <c r="K3" s="93"/>
    </row>
    <row r="4" spans="1:12" ht="14.1" customHeight="1">
      <c r="A4" s="90"/>
      <c r="B4" s="95"/>
      <c r="C4" s="661" t="s">
        <v>0</v>
      </c>
      <c r="D4" s="661"/>
      <c r="E4" s="661"/>
      <c r="F4" s="661"/>
      <c r="G4" s="661"/>
      <c r="H4" s="661"/>
      <c r="I4" s="661"/>
      <c r="J4" s="95"/>
      <c r="K4" s="95"/>
    </row>
    <row r="5" spans="1:12" ht="26.25" customHeight="1">
      <c r="A5" s="96"/>
      <c r="B5" s="31"/>
      <c r="C5" s="32"/>
      <c r="D5" s="31" t="s">
        <v>3</v>
      </c>
      <c r="E5" s="662" t="s">
        <v>559</v>
      </c>
      <c r="F5" s="662"/>
      <c r="G5" s="662"/>
      <c r="H5" s="32"/>
      <c r="I5" s="32"/>
      <c r="J5" s="32"/>
      <c r="K5" s="33"/>
    </row>
    <row r="6" spans="1:12" ht="3" customHeight="1">
      <c r="A6" s="97"/>
      <c r="B6" s="97"/>
      <c r="C6" s="97"/>
      <c r="D6" s="97"/>
      <c r="E6" s="97"/>
      <c r="F6" s="98"/>
      <c r="G6" s="97"/>
      <c r="H6" s="97"/>
      <c r="I6" s="97"/>
      <c r="J6" s="97"/>
      <c r="K6" s="33"/>
      <c r="L6" s="51"/>
    </row>
    <row r="7" spans="1:12" ht="3" customHeight="1">
      <c r="A7" s="97"/>
      <c r="B7" s="97"/>
      <c r="C7" s="97"/>
      <c r="D7" s="97"/>
      <c r="E7" s="97"/>
      <c r="F7" s="98"/>
      <c r="G7" s="97"/>
      <c r="H7" s="97"/>
      <c r="I7" s="97"/>
      <c r="J7" s="97"/>
    </row>
    <row r="8" spans="1:12" s="101" customFormat="1" ht="15" customHeight="1">
      <c r="A8" s="678"/>
      <c r="B8" s="674" t="s">
        <v>75</v>
      </c>
      <c r="C8" s="674"/>
      <c r="D8" s="479" t="s">
        <v>4</v>
      </c>
      <c r="E8" s="479"/>
      <c r="F8" s="680"/>
      <c r="G8" s="674" t="s">
        <v>75</v>
      </c>
      <c r="H8" s="674"/>
      <c r="I8" s="479" t="s">
        <v>4</v>
      </c>
      <c r="J8" s="479"/>
      <c r="K8" s="99"/>
      <c r="L8" s="100"/>
    </row>
    <row r="9" spans="1:12" s="101" customFormat="1" ht="15" customHeight="1">
      <c r="A9" s="679"/>
      <c r="B9" s="675"/>
      <c r="C9" s="675"/>
      <c r="D9" s="102">
        <v>2017</v>
      </c>
      <c r="E9" s="102">
        <v>2016</v>
      </c>
      <c r="F9" s="681"/>
      <c r="G9" s="675"/>
      <c r="H9" s="675"/>
      <c r="I9" s="102">
        <v>2017</v>
      </c>
      <c r="J9" s="102">
        <v>2016</v>
      </c>
      <c r="K9" s="103"/>
      <c r="L9" s="100"/>
    </row>
    <row r="10" spans="1:12" ht="3" customHeight="1">
      <c r="A10" s="480"/>
      <c r="B10" s="97"/>
      <c r="C10" s="97"/>
      <c r="D10" s="97"/>
      <c r="E10" s="97"/>
      <c r="F10" s="98"/>
      <c r="G10" s="97"/>
      <c r="H10" s="97"/>
      <c r="I10" s="97"/>
      <c r="J10" s="97"/>
      <c r="K10" s="48"/>
      <c r="L10" s="51"/>
    </row>
    <row r="11" spans="1:12" ht="3" customHeight="1">
      <c r="A11" s="480"/>
      <c r="B11" s="97"/>
      <c r="C11" s="97"/>
      <c r="D11" s="97"/>
      <c r="E11" s="97"/>
      <c r="F11" s="98"/>
      <c r="G11" s="97"/>
      <c r="H11" s="97"/>
      <c r="I11" s="97"/>
      <c r="J11" s="97"/>
      <c r="K11" s="48"/>
    </row>
    <row r="12" spans="1:12">
      <c r="A12" s="123"/>
      <c r="B12" s="665" t="s">
        <v>5</v>
      </c>
      <c r="C12" s="665"/>
      <c r="D12" s="104"/>
      <c r="E12" s="60"/>
      <c r="G12" s="665" t="s">
        <v>6</v>
      </c>
      <c r="H12" s="665"/>
      <c r="I12" s="86"/>
      <c r="J12" s="86"/>
      <c r="K12" s="48"/>
    </row>
    <row r="13" spans="1:12" ht="5.0999999999999996" customHeight="1">
      <c r="A13" s="123"/>
      <c r="B13" s="59"/>
      <c r="C13" s="86"/>
      <c r="D13" s="50"/>
      <c r="E13" s="50"/>
      <c r="G13" s="59"/>
      <c r="H13" s="86"/>
      <c r="I13" s="55"/>
      <c r="J13" s="55"/>
      <c r="K13" s="48"/>
    </row>
    <row r="14" spans="1:12">
      <c r="A14" s="123"/>
      <c r="B14" s="667" t="s">
        <v>7</v>
      </c>
      <c r="C14" s="667"/>
      <c r="D14" s="50"/>
      <c r="E14" s="50"/>
      <c r="G14" s="667" t="s">
        <v>8</v>
      </c>
      <c r="H14" s="667"/>
      <c r="I14" s="50"/>
      <c r="J14" s="50"/>
      <c r="K14" s="48"/>
    </row>
    <row r="15" spans="1:12" ht="5.0999999999999996" customHeight="1">
      <c r="A15" s="123"/>
      <c r="B15" s="71"/>
      <c r="C15" s="63"/>
      <c r="D15" s="50"/>
      <c r="E15" s="50"/>
      <c r="G15" s="71"/>
      <c r="H15" s="63"/>
      <c r="I15" s="50"/>
      <c r="J15" s="50"/>
      <c r="K15" s="48"/>
    </row>
    <row r="16" spans="1:12">
      <c r="A16" s="123"/>
      <c r="B16" s="663" t="s">
        <v>9</v>
      </c>
      <c r="C16" s="663"/>
      <c r="D16" s="62">
        <v>52959921.770000003</v>
      </c>
      <c r="E16" s="62">
        <v>69211110.049999997</v>
      </c>
      <c r="G16" s="663" t="s">
        <v>10</v>
      </c>
      <c r="H16" s="663"/>
      <c r="I16" s="62">
        <v>46809584.049999997</v>
      </c>
      <c r="J16" s="62">
        <v>49330648.549999997</v>
      </c>
      <c r="K16" s="48"/>
    </row>
    <row r="17" spans="1:11">
      <c r="A17" s="123"/>
      <c r="B17" s="663" t="s">
        <v>11</v>
      </c>
      <c r="C17" s="663"/>
      <c r="D17" s="62">
        <v>14127987.359999999</v>
      </c>
      <c r="E17" s="62">
        <v>14520865.050000001</v>
      </c>
      <c r="G17" s="663" t="s">
        <v>12</v>
      </c>
      <c r="H17" s="663"/>
      <c r="I17" s="62">
        <v>0</v>
      </c>
      <c r="J17" s="62">
        <v>0</v>
      </c>
      <c r="K17" s="48"/>
    </row>
    <row r="18" spans="1:11">
      <c r="A18" s="123"/>
      <c r="B18" s="663" t="s">
        <v>13</v>
      </c>
      <c r="C18" s="663"/>
      <c r="D18" s="62">
        <v>19655481.09</v>
      </c>
      <c r="E18" s="62">
        <v>20350880.039999999</v>
      </c>
      <c r="G18" s="663" t="s">
        <v>14</v>
      </c>
      <c r="H18" s="663"/>
      <c r="I18" s="62">
        <v>0</v>
      </c>
      <c r="J18" s="62">
        <v>0</v>
      </c>
      <c r="K18" s="48"/>
    </row>
    <row r="19" spans="1:11">
      <c r="A19" s="123"/>
      <c r="B19" s="663" t="s">
        <v>15</v>
      </c>
      <c r="C19" s="663"/>
      <c r="D19" s="62">
        <v>2393800.38</v>
      </c>
      <c r="E19" s="62">
        <v>2393800.38</v>
      </c>
      <c r="G19" s="663" t="s">
        <v>16</v>
      </c>
      <c r="H19" s="663"/>
      <c r="I19" s="62">
        <v>0</v>
      </c>
      <c r="J19" s="62">
        <v>0</v>
      </c>
      <c r="K19" s="48"/>
    </row>
    <row r="20" spans="1:11">
      <c r="A20" s="123"/>
      <c r="B20" s="663" t="s">
        <v>17</v>
      </c>
      <c r="C20" s="663"/>
      <c r="D20" s="62">
        <v>0</v>
      </c>
      <c r="E20" s="62">
        <v>0</v>
      </c>
      <c r="G20" s="663" t="s">
        <v>18</v>
      </c>
      <c r="H20" s="663"/>
      <c r="I20" s="62">
        <v>0</v>
      </c>
      <c r="J20" s="62">
        <v>0</v>
      </c>
      <c r="K20" s="48"/>
    </row>
    <row r="21" spans="1:11" ht="25.5" customHeight="1">
      <c r="A21" s="123"/>
      <c r="B21" s="663" t="s">
        <v>19</v>
      </c>
      <c r="C21" s="663"/>
      <c r="D21" s="62">
        <v>0</v>
      </c>
      <c r="E21" s="62">
        <v>0</v>
      </c>
      <c r="G21" s="666" t="s">
        <v>20</v>
      </c>
      <c r="H21" s="666"/>
      <c r="I21" s="62">
        <v>0</v>
      </c>
      <c r="J21" s="62">
        <v>0</v>
      </c>
      <c r="K21" s="48"/>
    </row>
    <row r="22" spans="1:11">
      <c r="A22" s="123"/>
      <c r="B22" s="663" t="s">
        <v>21</v>
      </c>
      <c r="C22" s="663"/>
      <c r="D22" s="62">
        <v>31242</v>
      </c>
      <c r="E22" s="62">
        <v>31242</v>
      </c>
      <c r="G22" s="663" t="s">
        <v>22</v>
      </c>
      <c r="H22" s="663"/>
      <c r="I22" s="62">
        <v>0</v>
      </c>
      <c r="J22" s="62">
        <v>0</v>
      </c>
      <c r="K22" s="48"/>
    </row>
    <row r="23" spans="1:11">
      <c r="A23" s="123"/>
      <c r="B23" s="106"/>
      <c r="C23" s="107"/>
      <c r="D23" s="108"/>
      <c r="E23" s="108"/>
      <c r="G23" s="663" t="s">
        <v>23</v>
      </c>
      <c r="H23" s="663"/>
      <c r="I23" s="62">
        <v>-28546.62</v>
      </c>
      <c r="J23" s="62">
        <v>-28546.62</v>
      </c>
      <c r="K23" s="48"/>
    </row>
    <row r="24" spans="1:11">
      <c r="A24" s="150"/>
      <c r="B24" s="667" t="s">
        <v>24</v>
      </c>
      <c r="C24" s="667"/>
      <c r="D24" s="109">
        <f>SUM(D16:D22)</f>
        <v>89168432.599999994</v>
      </c>
      <c r="E24" s="109">
        <f>SUM(E16:E22)</f>
        <v>106507897.51999998</v>
      </c>
      <c r="F24" s="110"/>
      <c r="G24" s="59"/>
      <c r="H24" s="86"/>
      <c r="I24" s="67"/>
      <c r="J24" s="67"/>
      <c r="K24" s="48"/>
    </row>
    <row r="25" spans="1:11">
      <c r="A25" s="150"/>
      <c r="B25" s="59"/>
      <c r="C25" s="111"/>
      <c r="D25" s="67"/>
      <c r="E25" s="67"/>
      <c r="F25" s="110"/>
      <c r="G25" s="667" t="s">
        <v>25</v>
      </c>
      <c r="H25" s="667"/>
      <c r="I25" s="109">
        <f>SUM(I16:I23)</f>
        <v>46781037.43</v>
      </c>
      <c r="J25" s="109">
        <f>SUM(J16:J23)</f>
        <v>49302101.93</v>
      </c>
      <c r="K25" s="48"/>
    </row>
    <row r="26" spans="1:11">
      <c r="A26" s="123"/>
      <c r="B26" s="106"/>
      <c r="C26" s="106"/>
      <c r="D26" s="108"/>
      <c r="E26" s="108"/>
      <c r="G26" s="112"/>
      <c r="H26" s="107"/>
      <c r="I26" s="108"/>
      <c r="J26" s="108"/>
      <c r="K26" s="48"/>
    </row>
    <row r="27" spans="1:11">
      <c r="A27" s="123"/>
      <c r="B27" s="667" t="s">
        <v>26</v>
      </c>
      <c r="C27" s="667"/>
      <c r="D27" s="50"/>
      <c r="E27" s="50"/>
      <c r="G27" s="667" t="s">
        <v>27</v>
      </c>
      <c r="H27" s="667"/>
      <c r="I27" s="50"/>
      <c r="J27" s="50"/>
      <c r="K27" s="48"/>
    </row>
    <row r="28" spans="1:11">
      <c r="A28" s="123"/>
      <c r="B28" s="106"/>
      <c r="C28" s="106"/>
      <c r="D28" s="108"/>
      <c r="E28" s="108"/>
      <c r="G28" s="106"/>
      <c r="H28" s="107"/>
      <c r="I28" s="108"/>
      <c r="J28" s="108"/>
      <c r="K28" s="48"/>
    </row>
    <row r="29" spans="1:11">
      <c r="A29" s="123"/>
      <c r="B29" s="663" t="s">
        <v>28</v>
      </c>
      <c r="C29" s="663"/>
      <c r="D29" s="62">
        <v>0</v>
      </c>
      <c r="E29" s="62">
        <v>0</v>
      </c>
      <c r="G29" s="663" t="s">
        <v>29</v>
      </c>
      <c r="H29" s="663"/>
      <c r="I29" s="62">
        <v>0</v>
      </c>
      <c r="J29" s="62">
        <v>0</v>
      </c>
      <c r="K29" s="48"/>
    </row>
    <row r="30" spans="1:11">
      <c r="A30" s="123"/>
      <c r="B30" s="663" t="s">
        <v>30</v>
      </c>
      <c r="C30" s="663"/>
      <c r="D30" s="62">
        <v>0</v>
      </c>
      <c r="E30" s="62">
        <v>0</v>
      </c>
      <c r="G30" s="663" t="s">
        <v>31</v>
      </c>
      <c r="H30" s="663"/>
      <c r="I30" s="62">
        <v>0</v>
      </c>
      <c r="J30" s="62">
        <v>0</v>
      </c>
      <c r="K30" s="48"/>
    </row>
    <row r="31" spans="1:11">
      <c r="A31" s="123"/>
      <c r="B31" s="663" t="s">
        <v>32</v>
      </c>
      <c r="C31" s="663"/>
      <c r="D31" s="62">
        <v>157742245.31</v>
      </c>
      <c r="E31" s="62">
        <v>156351447.37</v>
      </c>
      <c r="G31" s="663" t="s">
        <v>33</v>
      </c>
      <c r="H31" s="663"/>
      <c r="I31" s="62">
        <v>0</v>
      </c>
      <c r="J31" s="62">
        <v>0</v>
      </c>
      <c r="K31" s="48"/>
    </row>
    <row r="32" spans="1:11">
      <c r="A32" s="123"/>
      <c r="B32" s="663" t="s">
        <v>34</v>
      </c>
      <c r="C32" s="663"/>
      <c r="D32" s="62">
        <v>85469029.780000001</v>
      </c>
      <c r="E32" s="62">
        <v>84970012.189999998</v>
      </c>
      <c r="G32" s="663" t="s">
        <v>35</v>
      </c>
      <c r="H32" s="663"/>
      <c r="I32" s="62">
        <v>0</v>
      </c>
      <c r="J32" s="62">
        <v>0</v>
      </c>
      <c r="K32" s="48"/>
    </row>
    <row r="33" spans="1:11" ht="26.25" customHeight="1">
      <c r="A33" s="123"/>
      <c r="B33" s="663" t="s">
        <v>36</v>
      </c>
      <c r="C33" s="663"/>
      <c r="D33" s="62">
        <v>0</v>
      </c>
      <c r="E33" s="62">
        <v>0</v>
      </c>
      <c r="G33" s="666" t="s">
        <v>37</v>
      </c>
      <c r="H33" s="666"/>
      <c r="I33" s="62">
        <v>0</v>
      </c>
      <c r="J33" s="62">
        <v>0</v>
      </c>
      <c r="K33" s="48"/>
    </row>
    <row r="34" spans="1:11">
      <c r="A34" s="123"/>
      <c r="B34" s="663" t="s">
        <v>38</v>
      </c>
      <c r="C34" s="663"/>
      <c r="D34" s="62">
        <v>-13601669.92</v>
      </c>
      <c r="E34" s="62">
        <v>-13601669.92</v>
      </c>
      <c r="G34" s="663" t="s">
        <v>39</v>
      </c>
      <c r="H34" s="663"/>
      <c r="I34" s="62">
        <v>0</v>
      </c>
      <c r="J34" s="62">
        <v>0</v>
      </c>
      <c r="K34" s="48"/>
    </row>
    <row r="35" spans="1:11">
      <c r="A35" s="123"/>
      <c r="B35" s="663" t="s">
        <v>40</v>
      </c>
      <c r="C35" s="663"/>
      <c r="D35" s="62">
        <v>129285.27</v>
      </c>
      <c r="E35" s="62">
        <v>129285.27</v>
      </c>
      <c r="G35" s="106"/>
      <c r="H35" s="107"/>
      <c r="I35" s="108"/>
      <c r="J35" s="108"/>
      <c r="K35" s="48"/>
    </row>
    <row r="36" spans="1:11">
      <c r="A36" s="123"/>
      <c r="B36" s="663" t="s">
        <v>41</v>
      </c>
      <c r="C36" s="663"/>
      <c r="D36" s="62"/>
      <c r="E36" s="62"/>
      <c r="G36" s="667" t="s">
        <v>42</v>
      </c>
      <c r="H36" s="667"/>
      <c r="I36" s="109">
        <f>SUM(I29:I34)</f>
        <v>0</v>
      </c>
      <c r="J36" s="109">
        <f>SUM(J29:J34)</f>
        <v>0</v>
      </c>
      <c r="K36" s="48"/>
    </row>
    <row r="37" spans="1:11">
      <c r="A37" s="123"/>
      <c r="B37" s="663" t="s">
        <v>43</v>
      </c>
      <c r="C37" s="663"/>
      <c r="D37" s="62">
        <v>0</v>
      </c>
      <c r="E37" s="62">
        <v>0</v>
      </c>
      <c r="G37" s="59"/>
      <c r="H37" s="111"/>
      <c r="I37" s="67"/>
      <c r="J37" s="67"/>
      <c r="K37" s="48"/>
    </row>
    <row r="38" spans="1:11">
      <c r="A38" s="123"/>
      <c r="B38" s="106"/>
      <c r="C38" s="107"/>
      <c r="D38" s="108"/>
      <c r="E38" s="108"/>
      <c r="G38" s="667" t="s">
        <v>184</v>
      </c>
      <c r="H38" s="667"/>
      <c r="I38" s="109">
        <f>I25+I36</f>
        <v>46781037.43</v>
      </c>
      <c r="J38" s="109">
        <f>J25+J36</f>
        <v>49302101.93</v>
      </c>
      <c r="K38" s="48"/>
    </row>
    <row r="39" spans="1:11">
      <c r="A39" s="150"/>
      <c r="B39" s="667" t="s">
        <v>45</v>
      </c>
      <c r="C39" s="667"/>
      <c r="D39" s="109">
        <f>SUM(D29:D37)</f>
        <v>229738890.44000003</v>
      </c>
      <c r="E39" s="109">
        <f>SUM(E29:E37)</f>
        <v>227849074.91000003</v>
      </c>
      <c r="F39" s="110"/>
      <c r="G39" s="59"/>
      <c r="H39" s="113"/>
      <c r="I39" s="67"/>
      <c r="J39" s="67"/>
      <c r="K39" s="48"/>
    </row>
    <row r="40" spans="1:11">
      <c r="A40" s="123"/>
      <c r="B40" s="106"/>
      <c r="C40" s="59"/>
      <c r="D40" s="108"/>
      <c r="E40" s="108"/>
      <c r="G40" s="665" t="s">
        <v>46</v>
      </c>
      <c r="H40" s="665"/>
      <c r="I40" s="108"/>
      <c r="J40" s="108"/>
      <c r="K40" s="48"/>
    </row>
    <row r="41" spans="1:11">
      <c r="A41" s="123"/>
      <c r="B41" s="667" t="s">
        <v>185</v>
      </c>
      <c r="C41" s="667"/>
      <c r="D41" s="109">
        <f>D24+D39</f>
        <v>318907323.04000002</v>
      </c>
      <c r="E41" s="109">
        <f>E24+E39</f>
        <v>334356972.43000001</v>
      </c>
      <c r="G41" s="59"/>
      <c r="H41" s="113"/>
      <c r="I41" s="108"/>
      <c r="J41" s="108"/>
      <c r="K41" s="48"/>
    </row>
    <row r="42" spans="1:11">
      <c r="A42" s="123"/>
      <c r="B42" s="106"/>
      <c r="C42" s="106"/>
      <c r="D42" s="108"/>
      <c r="E42" s="108"/>
      <c r="G42" s="667" t="s">
        <v>48</v>
      </c>
      <c r="H42" s="667"/>
      <c r="I42" s="109">
        <f>SUM(I44:I46)</f>
        <v>210476401.22</v>
      </c>
      <c r="J42" s="109">
        <f>SUM(J44:J46)</f>
        <v>226687405.94</v>
      </c>
      <c r="K42" s="48"/>
    </row>
    <row r="43" spans="1:11">
      <c r="A43" s="123"/>
      <c r="B43" s="106"/>
      <c r="C43" s="106"/>
      <c r="D43" s="108"/>
      <c r="E43" s="108"/>
      <c r="G43" s="106"/>
      <c r="H43" s="60"/>
      <c r="I43" s="108"/>
      <c r="J43" s="108"/>
      <c r="K43" s="48"/>
    </row>
    <row r="44" spans="1:11">
      <c r="A44" s="123"/>
      <c r="B44" s="106"/>
      <c r="C44" s="106"/>
      <c r="D44" s="108"/>
      <c r="E44" s="108"/>
      <c r="G44" s="663" t="s">
        <v>49</v>
      </c>
      <c r="H44" s="663"/>
      <c r="I44" s="62">
        <v>209450347.77000001</v>
      </c>
      <c r="J44" s="62">
        <v>225661352.49000001</v>
      </c>
      <c r="K44" s="62"/>
    </row>
    <row r="45" spans="1:11">
      <c r="A45" s="123"/>
      <c r="B45" s="106"/>
      <c r="C45" s="676"/>
      <c r="D45" s="676"/>
      <c r="E45" s="108"/>
      <c r="G45" s="663" t="s">
        <v>50</v>
      </c>
      <c r="H45" s="663"/>
      <c r="I45" s="62">
        <v>1026053.45</v>
      </c>
      <c r="J45" s="62">
        <v>1026053.45</v>
      </c>
      <c r="K45" s="62"/>
    </row>
    <row r="46" spans="1:11">
      <c r="A46" s="123"/>
      <c r="B46" s="106"/>
      <c r="C46" s="676"/>
      <c r="D46" s="676"/>
      <c r="E46" s="108"/>
      <c r="G46" s="663" t="s">
        <v>51</v>
      </c>
      <c r="H46" s="663"/>
      <c r="I46" s="62">
        <v>0</v>
      </c>
      <c r="J46" s="62">
        <v>0</v>
      </c>
      <c r="K46" s="48"/>
    </row>
    <row r="47" spans="1:11">
      <c r="A47" s="123"/>
      <c r="B47" s="106"/>
      <c r="C47" s="676"/>
      <c r="D47" s="676"/>
      <c r="E47" s="108"/>
      <c r="G47" s="106"/>
      <c r="H47" s="60"/>
      <c r="I47" s="108"/>
      <c r="J47" s="108"/>
      <c r="K47" s="48"/>
    </row>
    <row r="48" spans="1:11">
      <c r="A48" s="123"/>
      <c r="B48" s="106"/>
      <c r="C48" s="676"/>
      <c r="D48" s="676"/>
      <c r="E48" s="108"/>
      <c r="G48" s="667" t="s">
        <v>52</v>
      </c>
      <c r="H48" s="667"/>
      <c r="I48" s="109">
        <f>SUM(I50:I54)</f>
        <v>61649884.390000001</v>
      </c>
      <c r="J48" s="109">
        <f>SUM(J50:J54)</f>
        <v>58367464.559999995</v>
      </c>
      <c r="K48" s="48"/>
    </row>
    <row r="49" spans="1:11">
      <c r="A49" s="123"/>
      <c r="B49" s="106"/>
      <c r="C49" s="676"/>
      <c r="D49" s="676"/>
      <c r="E49" s="108"/>
      <c r="G49" s="59"/>
      <c r="H49" s="60"/>
      <c r="I49" s="114"/>
      <c r="J49" s="114"/>
      <c r="K49" s="48"/>
    </row>
    <row r="50" spans="1:11">
      <c r="A50" s="123"/>
      <c r="B50" s="106"/>
      <c r="C50" s="676"/>
      <c r="D50" s="676"/>
      <c r="E50" s="108"/>
      <c r="G50" s="663" t="s">
        <v>53</v>
      </c>
      <c r="H50" s="663"/>
      <c r="I50" s="62">
        <v>3517341.43</v>
      </c>
      <c r="J50" s="62">
        <v>-145115.95000000001</v>
      </c>
      <c r="K50" s="48"/>
    </row>
    <row r="51" spans="1:11">
      <c r="A51" s="123"/>
      <c r="B51" s="106"/>
      <c r="C51" s="676"/>
      <c r="D51" s="676"/>
      <c r="E51" s="108"/>
      <c r="G51" s="663" t="s">
        <v>54</v>
      </c>
      <c r="H51" s="663"/>
      <c r="I51" s="62">
        <v>58132542.960000001</v>
      </c>
      <c r="J51" s="62">
        <v>58512580.509999998</v>
      </c>
      <c r="K51" s="48"/>
    </row>
    <row r="52" spans="1:11">
      <c r="A52" s="123"/>
      <c r="B52" s="106"/>
      <c r="C52" s="676"/>
      <c r="D52" s="676"/>
      <c r="E52" s="108"/>
      <c r="G52" s="663" t="s">
        <v>55</v>
      </c>
      <c r="H52" s="663"/>
      <c r="I52" s="62">
        <v>0</v>
      </c>
      <c r="J52" s="62">
        <v>0</v>
      </c>
      <c r="K52" s="48"/>
    </row>
    <row r="53" spans="1:11">
      <c r="A53" s="123"/>
      <c r="B53" s="106"/>
      <c r="C53" s="106"/>
      <c r="D53" s="108"/>
      <c r="E53" s="108"/>
      <c r="G53" s="663" t="s">
        <v>56</v>
      </c>
      <c r="H53" s="663"/>
      <c r="I53" s="62">
        <v>0</v>
      </c>
      <c r="J53" s="62">
        <v>0</v>
      </c>
      <c r="K53" s="48"/>
    </row>
    <row r="54" spans="1:11">
      <c r="A54" s="123"/>
      <c r="B54" s="106"/>
      <c r="C54" s="106"/>
      <c r="D54" s="108"/>
      <c r="E54" s="108"/>
      <c r="G54" s="663" t="s">
        <v>57</v>
      </c>
      <c r="H54" s="663"/>
      <c r="I54" s="62">
        <v>0</v>
      </c>
      <c r="J54" s="62">
        <v>0</v>
      </c>
      <c r="K54" s="48"/>
    </row>
    <row r="55" spans="1:11">
      <c r="A55" s="123"/>
      <c r="B55" s="106"/>
      <c r="C55" s="106"/>
      <c r="D55" s="108"/>
      <c r="E55" s="108"/>
      <c r="G55" s="106"/>
      <c r="H55" s="60"/>
      <c r="I55" s="108"/>
      <c r="J55" s="108"/>
      <c r="K55" s="48"/>
    </row>
    <row r="56" spans="1:11" ht="25.5" customHeight="1">
      <c r="A56" s="123"/>
      <c r="B56" s="106"/>
      <c r="C56" s="106"/>
      <c r="D56" s="108"/>
      <c r="E56" s="108"/>
      <c r="G56" s="667" t="s">
        <v>58</v>
      </c>
      <c r="H56" s="667"/>
      <c r="I56" s="109">
        <f>SUM(I58:I59)</f>
        <v>0</v>
      </c>
      <c r="J56" s="109">
        <f>SUM(J58:J59)</f>
        <v>0</v>
      </c>
      <c r="K56" s="48"/>
    </row>
    <row r="57" spans="1:11">
      <c r="A57" s="123"/>
      <c r="B57" s="106"/>
      <c r="C57" s="106"/>
      <c r="D57" s="108"/>
      <c r="E57" s="108"/>
      <c r="G57" s="106"/>
      <c r="H57" s="60"/>
      <c r="I57" s="108"/>
      <c r="J57" s="108"/>
      <c r="K57" s="48"/>
    </row>
    <row r="58" spans="1:11">
      <c r="A58" s="123"/>
      <c r="B58" s="106"/>
      <c r="C58" s="106"/>
      <c r="D58" s="108"/>
      <c r="E58" s="108"/>
      <c r="G58" s="663" t="s">
        <v>59</v>
      </c>
      <c r="H58" s="663"/>
      <c r="I58" s="62">
        <v>0</v>
      </c>
      <c r="J58" s="62">
        <v>0</v>
      </c>
      <c r="K58" s="48"/>
    </row>
    <row r="59" spans="1:11">
      <c r="A59" s="123"/>
      <c r="B59" s="106"/>
      <c r="C59" s="106"/>
      <c r="D59" s="108"/>
      <c r="E59" s="108"/>
      <c r="G59" s="663" t="s">
        <v>60</v>
      </c>
      <c r="H59" s="663"/>
      <c r="I59" s="62">
        <v>0</v>
      </c>
      <c r="J59" s="62">
        <v>0</v>
      </c>
      <c r="K59" s="48"/>
    </row>
    <row r="60" spans="1:11" ht="9.9499999999999993" customHeight="1">
      <c r="A60" s="123"/>
      <c r="B60" s="106"/>
      <c r="C60" s="106"/>
      <c r="D60" s="108"/>
      <c r="E60" s="108"/>
      <c r="G60" s="106"/>
      <c r="H60" s="115"/>
      <c r="I60" s="108"/>
      <c r="J60" s="108"/>
      <c r="K60" s="48"/>
    </row>
    <row r="61" spans="1:11">
      <c r="A61" s="123"/>
      <c r="B61" s="106"/>
      <c r="C61" s="106"/>
      <c r="D61" s="108"/>
      <c r="E61" s="108"/>
      <c r="G61" s="667" t="s">
        <v>61</v>
      </c>
      <c r="H61" s="667"/>
      <c r="I61" s="109">
        <f>I42+I48+I56</f>
        <v>272126285.61000001</v>
      </c>
      <c r="J61" s="109">
        <f>J42+J48+J56</f>
        <v>285054870.5</v>
      </c>
      <c r="K61" s="48"/>
    </row>
    <row r="62" spans="1:11" ht="9.9499999999999993" customHeight="1">
      <c r="A62" s="123"/>
      <c r="B62" s="106"/>
      <c r="C62" s="106"/>
      <c r="D62" s="108"/>
      <c r="E62" s="108"/>
      <c r="G62" s="106"/>
      <c r="H62" s="60"/>
      <c r="I62" s="108"/>
      <c r="J62" s="108"/>
      <c r="K62" s="48"/>
    </row>
    <row r="63" spans="1:11">
      <c r="A63" s="123"/>
      <c r="B63" s="106"/>
      <c r="C63" s="106"/>
      <c r="D63" s="108"/>
      <c r="E63" s="108"/>
      <c r="G63" s="667" t="s">
        <v>186</v>
      </c>
      <c r="H63" s="667"/>
      <c r="I63" s="109">
        <f>I38+I61</f>
        <v>318907323.04000002</v>
      </c>
      <c r="J63" s="109">
        <f>J38+J61</f>
        <v>334356972.43000001</v>
      </c>
      <c r="K63" s="48"/>
    </row>
    <row r="64" spans="1:11" ht="6" customHeight="1">
      <c r="A64" s="267"/>
      <c r="B64" s="116"/>
      <c r="C64" s="116"/>
      <c r="D64" s="116"/>
      <c r="E64" s="116"/>
      <c r="F64" s="117"/>
      <c r="G64" s="116"/>
      <c r="H64" s="116"/>
      <c r="I64" s="116"/>
      <c r="J64" s="116"/>
      <c r="K64" s="75"/>
    </row>
    <row r="65" spans="2:10" ht="6" customHeight="1">
      <c r="B65" s="60"/>
      <c r="C65" s="81"/>
      <c r="D65" s="82"/>
      <c r="E65" s="82"/>
      <c r="G65" s="83"/>
      <c r="H65" s="81"/>
      <c r="I65" s="82"/>
      <c r="J65" s="82"/>
    </row>
    <row r="66" spans="2:10" ht="6" customHeight="1">
      <c r="B66" s="60"/>
      <c r="C66" s="81"/>
      <c r="D66" s="82"/>
      <c r="E66" s="82"/>
      <c r="G66" s="83"/>
      <c r="H66" s="81"/>
      <c r="I66" s="82"/>
      <c r="J66" s="82"/>
    </row>
    <row r="67" spans="2:10" ht="6" customHeight="1">
      <c r="B67" s="60"/>
      <c r="C67" s="81"/>
      <c r="D67" s="82"/>
      <c r="E67" s="82"/>
      <c r="G67" s="83"/>
      <c r="H67" s="81"/>
      <c r="I67" s="82"/>
      <c r="J67" s="82"/>
    </row>
    <row r="68" spans="2:10" ht="15" customHeight="1">
      <c r="B68" s="677" t="s">
        <v>76</v>
      </c>
      <c r="C68" s="677"/>
      <c r="D68" s="677"/>
      <c r="E68" s="677"/>
      <c r="F68" s="677"/>
      <c r="G68" s="677"/>
      <c r="H68" s="677"/>
      <c r="I68" s="677"/>
      <c r="J68" s="677"/>
    </row>
    <row r="69" spans="2:10" ht="9.75" customHeight="1">
      <c r="B69" s="60"/>
      <c r="C69" s="81"/>
      <c r="D69" s="82"/>
      <c r="E69" s="82"/>
      <c r="G69" s="83"/>
      <c r="H69" s="81"/>
      <c r="I69" s="82"/>
      <c r="J69" s="82"/>
    </row>
    <row r="70" spans="2:10" ht="50.1" customHeight="1">
      <c r="B70" s="60"/>
      <c r="C70" s="671"/>
      <c r="D70" s="671"/>
      <c r="E70" s="82"/>
      <c r="G70" s="672"/>
      <c r="H70" s="672"/>
      <c r="I70" s="82"/>
      <c r="J70" s="82"/>
    </row>
    <row r="71" spans="2:10" ht="14.1" customHeight="1">
      <c r="B71" s="85"/>
      <c r="C71" s="673" t="s">
        <v>738</v>
      </c>
      <c r="D71" s="673"/>
      <c r="E71" s="82"/>
      <c r="F71" s="82"/>
      <c r="G71" s="673" t="s">
        <v>650</v>
      </c>
      <c r="H71" s="673"/>
      <c r="I71" s="86"/>
      <c r="J71" s="82"/>
    </row>
    <row r="72" spans="2:10" ht="14.1" customHeight="1">
      <c r="B72" s="87"/>
      <c r="C72" s="669" t="s">
        <v>556</v>
      </c>
      <c r="D72" s="669"/>
      <c r="E72" s="88"/>
      <c r="F72" s="88"/>
      <c r="G72" s="669" t="s">
        <v>669</v>
      </c>
      <c r="H72" s="669"/>
      <c r="I72" s="86"/>
      <c r="J72" s="82"/>
    </row>
    <row r="75" spans="2:10">
      <c r="E75" s="73"/>
      <c r="F75" s="117"/>
    </row>
    <row r="76" spans="2:10">
      <c r="E76" s="668" t="s">
        <v>563</v>
      </c>
      <c r="F76" s="668"/>
    </row>
    <row r="77" spans="2:10">
      <c r="E77" s="668" t="s">
        <v>564</v>
      </c>
      <c r="F77" s="668"/>
    </row>
  </sheetData>
  <sheetProtection selectLockedCells="1"/>
  <mergeCells count="76">
    <mergeCell ref="G40:H40"/>
    <mergeCell ref="G42:H42"/>
    <mergeCell ref="E76:F76"/>
    <mergeCell ref="E77:F77"/>
    <mergeCell ref="A8:A9"/>
    <mergeCell ref="B8:C9"/>
    <mergeCell ref="F8:F9"/>
    <mergeCell ref="B31:C31"/>
    <mergeCell ref="B24:C24"/>
    <mergeCell ref="B41:C41"/>
    <mergeCell ref="B33:C33"/>
    <mergeCell ref="B34:C34"/>
    <mergeCell ref="B21:C21"/>
    <mergeCell ref="B22:C22"/>
    <mergeCell ref="B27:C27"/>
    <mergeCell ref="B32:C32"/>
    <mergeCell ref="G59:H59"/>
    <mergeCell ref="G45:H45"/>
    <mergeCell ref="G46:H46"/>
    <mergeCell ref="C72:D72"/>
    <mergeCell ref="G71:H71"/>
    <mergeCell ref="G72:H72"/>
    <mergeCell ref="G52:H52"/>
    <mergeCell ref="G53:H53"/>
    <mergeCell ref="C71:D71"/>
    <mergeCell ref="G70:H70"/>
    <mergeCell ref="C70:D70"/>
    <mergeCell ref="B68:J68"/>
    <mergeCell ref="G61:H61"/>
    <mergeCell ref="G63:H63"/>
    <mergeCell ref="G54:H54"/>
    <mergeCell ref="G56:H56"/>
    <mergeCell ref="B30:C30"/>
    <mergeCell ref="G30:H30"/>
    <mergeCell ref="B29:C29"/>
    <mergeCell ref="G29:H29"/>
    <mergeCell ref="G58:H58"/>
    <mergeCell ref="B35:C35"/>
    <mergeCell ref="B36:C36"/>
    <mergeCell ref="G36:H36"/>
    <mergeCell ref="G44:H44"/>
    <mergeCell ref="B37:C37"/>
    <mergeCell ref="G38:H38"/>
    <mergeCell ref="B39:C39"/>
    <mergeCell ref="G48:H48"/>
    <mergeCell ref="G50:H50"/>
    <mergeCell ref="G51:H51"/>
    <mergeCell ref="C45:D52"/>
    <mergeCell ref="G34:H34"/>
    <mergeCell ref="G27:H27"/>
    <mergeCell ref="G31:H31"/>
    <mergeCell ref="G33:H33"/>
    <mergeCell ref="E5:G5"/>
    <mergeCell ref="G23:H23"/>
    <mergeCell ref="G21:H21"/>
    <mergeCell ref="G22:H22"/>
    <mergeCell ref="G25:H25"/>
    <mergeCell ref="G8:H9"/>
    <mergeCell ref="G19:H19"/>
    <mergeCell ref="G14:H14"/>
    <mergeCell ref="G16:H16"/>
    <mergeCell ref="G12:H12"/>
    <mergeCell ref="G32:H32"/>
    <mergeCell ref="C2:I2"/>
    <mergeCell ref="C3:I3"/>
    <mergeCell ref="C4:I4"/>
    <mergeCell ref="B20:C20"/>
    <mergeCell ref="G20:H20"/>
    <mergeCell ref="B17:C17"/>
    <mergeCell ref="G17:H17"/>
    <mergeCell ref="B18:C18"/>
    <mergeCell ref="G18:H18"/>
    <mergeCell ref="B19:C19"/>
    <mergeCell ref="B12:C12"/>
    <mergeCell ref="B14:C14"/>
    <mergeCell ref="B16:C16"/>
  </mergeCells>
  <conditionalFormatting sqref="C45:D52">
    <cfRule type="expression" dxfId="1" priority="1">
      <formula>$E$41&lt;&gt;$J$63</formula>
    </cfRule>
    <cfRule type="expression" dxfId="0" priority="2">
      <formula>$D$41&lt;&gt;$I$63</formula>
    </cfRule>
  </conditionalFormatting>
  <printOptions horizontalCentered="1" verticalCentered="1"/>
  <pageMargins left="0" right="0" top="0.32" bottom="0.59055118110236227" header="0" footer="0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showGridLines="0" topLeftCell="E1" zoomScaleNormal="100" zoomScalePageLayoutView="80" workbookViewId="0">
      <selection activeCell="K21" sqref="K21"/>
    </sheetView>
  </sheetViews>
  <sheetFormatPr baseColWidth="10" defaultRowHeight="12.75"/>
  <cols>
    <col min="1" max="1" width="4.5703125" style="26" customWidth="1"/>
    <col min="2" max="2" width="24.7109375" style="26" customWidth="1"/>
    <col min="3" max="3" width="40" style="26" customWidth="1"/>
    <col min="4" max="5" width="18.7109375" style="26" customWidth="1"/>
    <col min="6" max="6" width="10.7109375" style="26" customWidth="1"/>
    <col min="7" max="7" width="24.7109375" style="26" customWidth="1"/>
    <col min="8" max="8" width="29.7109375" style="121" customWidth="1"/>
    <col min="9" max="10" width="18.7109375" style="26" customWidth="1"/>
    <col min="11" max="11" width="4.5703125" style="26" customWidth="1"/>
    <col min="12" max="16384" width="11.42578125" style="26"/>
  </cols>
  <sheetData>
    <row r="1" spans="1:11" ht="14.1" customHeight="1">
      <c r="A1" s="118"/>
      <c r="B1" s="24"/>
      <c r="C1" s="661"/>
      <c r="D1" s="661"/>
      <c r="E1" s="661"/>
      <c r="F1" s="661"/>
      <c r="G1" s="661"/>
      <c r="H1" s="661"/>
      <c r="I1" s="661"/>
      <c r="J1" s="119"/>
      <c r="K1" s="119"/>
    </row>
    <row r="2" spans="1:11" ht="14.1" customHeight="1">
      <c r="A2" s="25"/>
      <c r="B2" s="24"/>
      <c r="C2" s="661" t="s">
        <v>452</v>
      </c>
      <c r="D2" s="661"/>
      <c r="E2" s="661"/>
      <c r="F2" s="661"/>
      <c r="G2" s="661"/>
      <c r="H2" s="661"/>
      <c r="I2" s="661"/>
      <c r="J2" s="25"/>
      <c r="K2" s="25"/>
    </row>
    <row r="3" spans="1:11" ht="14.1" customHeight="1">
      <c r="A3" s="661" t="s">
        <v>747</v>
      </c>
      <c r="B3" s="661"/>
      <c r="C3" s="661"/>
      <c r="D3" s="661"/>
      <c r="E3" s="661"/>
      <c r="F3" s="661"/>
      <c r="G3" s="661"/>
      <c r="H3" s="661"/>
      <c r="I3" s="661"/>
      <c r="J3" s="661"/>
      <c r="K3" s="661"/>
    </row>
    <row r="4" spans="1:11" ht="14.1" customHeight="1">
      <c r="A4" s="661" t="s">
        <v>0</v>
      </c>
      <c r="B4" s="661"/>
      <c r="C4" s="661"/>
      <c r="D4" s="661"/>
      <c r="E4" s="661"/>
      <c r="F4" s="661"/>
      <c r="G4" s="661"/>
      <c r="H4" s="661"/>
      <c r="I4" s="661"/>
      <c r="J4" s="661"/>
      <c r="K4" s="661"/>
    </row>
    <row r="5" spans="1:11" ht="20.100000000000001" customHeight="1">
      <c r="A5" s="30"/>
      <c r="B5" s="31"/>
      <c r="C5" s="32"/>
      <c r="D5" s="31" t="s">
        <v>3</v>
      </c>
      <c r="E5" s="286" t="s">
        <v>559</v>
      </c>
      <c r="F5" s="286"/>
      <c r="G5" s="286"/>
      <c r="H5" s="32"/>
      <c r="I5" s="32"/>
      <c r="J5" s="32"/>
    </row>
    <row r="6" spans="1:11" ht="3" customHeight="1">
      <c r="A6" s="120"/>
      <c r="B6" s="120"/>
      <c r="C6" s="120"/>
      <c r="D6" s="120"/>
      <c r="E6" s="120"/>
      <c r="F6" s="120"/>
    </row>
    <row r="7" spans="1:11" s="33" customFormat="1" ht="3" customHeight="1">
      <c r="A7" s="30"/>
      <c r="B7" s="34"/>
      <c r="C7" s="34"/>
      <c r="D7" s="34"/>
      <c r="E7" s="34"/>
      <c r="F7" s="35"/>
      <c r="H7" s="122"/>
    </row>
    <row r="8" spans="1:11" s="33" customFormat="1" ht="3" customHeight="1">
      <c r="A8" s="37"/>
      <c r="B8" s="37"/>
      <c r="C8" s="37"/>
      <c r="D8" s="38"/>
      <c r="E8" s="38"/>
      <c r="F8" s="39"/>
      <c r="H8" s="122"/>
    </row>
    <row r="9" spans="1:11" s="33" customFormat="1" ht="20.100000000000001" customHeight="1">
      <c r="A9" s="40"/>
      <c r="B9" s="660" t="s">
        <v>74</v>
      </c>
      <c r="C9" s="660"/>
      <c r="D9" s="41" t="s">
        <v>65</v>
      </c>
      <c r="E9" s="41" t="s">
        <v>66</v>
      </c>
      <c r="F9" s="42"/>
      <c r="G9" s="660" t="s">
        <v>74</v>
      </c>
      <c r="H9" s="660"/>
      <c r="I9" s="41" t="s">
        <v>65</v>
      </c>
      <c r="J9" s="41" t="s">
        <v>66</v>
      </c>
      <c r="K9" s="43"/>
    </row>
    <row r="10" spans="1:11" ht="3" customHeight="1">
      <c r="A10" s="45"/>
      <c r="B10" s="46"/>
      <c r="C10" s="46"/>
      <c r="D10" s="47"/>
      <c r="E10" s="47"/>
      <c r="F10" s="36"/>
      <c r="G10" s="33"/>
      <c r="H10" s="122"/>
      <c r="I10" s="33"/>
      <c r="J10" s="33"/>
      <c r="K10" s="48"/>
    </row>
    <row r="11" spans="1:11" s="33" customFormat="1" ht="3" customHeight="1">
      <c r="A11" s="123"/>
      <c r="B11" s="124"/>
      <c r="C11" s="124"/>
      <c r="D11" s="125"/>
      <c r="E11" s="125"/>
      <c r="F11" s="51"/>
      <c r="H11" s="122"/>
      <c r="K11" s="48"/>
    </row>
    <row r="12" spans="1:11">
      <c r="A12" s="57"/>
      <c r="B12" s="665" t="s">
        <v>5</v>
      </c>
      <c r="C12" s="665"/>
      <c r="D12" s="126">
        <f>D14-E24</f>
        <v>15449649.339999996</v>
      </c>
      <c r="E12" s="126">
        <v>0</v>
      </c>
      <c r="F12" s="51"/>
      <c r="G12" s="665" t="s">
        <v>6</v>
      </c>
      <c r="H12" s="665"/>
      <c r="I12" s="126">
        <f>I14+I25</f>
        <v>0</v>
      </c>
      <c r="J12" s="126">
        <f>J14+J25</f>
        <v>2521064.5</v>
      </c>
      <c r="K12" s="48"/>
    </row>
    <row r="13" spans="1:11">
      <c r="A13" s="54"/>
      <c r="B13" s="59"/>
      <c r="C13" s="86"/>
      <c r="D13" s="127"/>
      <c r="E13" s="127"/>
      <c r="F13" s="51"/>
      <c r="G13" s="59"/>
      <c r="H13" s="59"/>
      <c r="I13" s="127"/>
      <c r="J13" s="127"/>
      <c r="K13" s="48"/>
    </row>
    <row r="14" spans="1:11">
      <c r="A14" s="54"/>
      <c r="B14" s="665" t="s">
        <v>7</v>
      </c>
      <c r="C14" s="665"/>
      <c r="D14" s="126">
        <f>SUM(D16:D22)</f>
        <v>17339464.869999997</v>
      </c>
      <c r="E14" s="126">
        <f>SUM(E16:E22)</f>
        <v>0</v>
      </c>
      <c r="F14" s="51"/>
      <c r="G14" s="665" t="s">
        <v>8</v>
      </c>
      <c r="H14" s="665"/>
      <c r="I14" s="126">
        <f>SUM(I16:I23)</f>
        <v>0</v>
      </c>
      <c r="J14" s="126">
        <f>SUM(J16:J23)</f>
        <v>2521064.5</v>
      </c>
      <c r="K14" s="48"/>
    </row>
    <row r="15" spans="1:11">
      <c r="A15" s="54"/>
      <c r="B15" s="59"/>
      <c r="C15" s="86"/>
      <c r="D15" s="127"/>
      <c r="E15" s="127"/>
      <c r="F15" s="51"/>
      <c r="G15" s="59"/>
      <c r="H15" s="59"/>
      <c r="I15" s="127"/>
      <c r="J15" s="127"/>
      <c r="K15" s="48"/>
    </row>
    <row r="16" spans="1:11">
      <c r="A16" s="57"/>
      <c r="B16" s="663" t="s">
        <v>9</v>
      </c>
      <c r="C16" s="663"/>
      <c r="D16" s="128">
        <v>16251188.279999999</v>
      </c>
      <c r="E16" s="128">
        <v>0</v>
      </c>
      <c r="F16" s="51"/>
      <c r="G16" s="663" t="s">
        <v>10</v>
      </c>
      <c r="H16" s="663"/>
      <c r="I16" s="128">
        <f>IF(ESF!I16&gt;ESF!J16,ESF!I16-ESF!J16,0)</f>
        <v>0</v>
      </c>
      <c r="J16" s="128">
        <v>2521064.5</v>
      </c>
      <c r="K16" s="48"/>
    </row>
    <row r="17" spans="1:11">
      <c r="A17" s="57"/>
      <c r="B17" s="663" t="s">
        <v>11</v>
      </c>
      <c r="C17" s="663"/>
      <c r="D17" s="128">
        <v>392877.69</v>
      </c>
      <c r="E17" s="128">
        <v>0</v>
      </c>
      <c r="F17" s="51"/>
      <c r="G17" s="663" t="s">
        <v>12</v>
      </c>
      <c r="H17" s="663"/>
      <c r="I17" s="128">
        <f>IF(ESF!I17&gt;ESF!J17,ESF!I17-ESF!J17,0)</f>
        <v>0</v>
      </c>
      <c r="J17" s="128">
        <f>IF(I17&gt;0,0,ESF!J17-ESF!I17)</f>
        <v>0</v>
      </c>
      <c r="K17" s="48"/>
    </row>
    <row r="18" spans="1:11">
      <c r="A18" s="57"/>
      <c r="B18" s="663" t="s">
        <v>13</v>
      </c>
      <c r="C18" s="663"/>
      <c r="D18" s="128">
        <v>695398.9</v>
      </c>
      <c r="E18" s="128">
        <v>0</v>
      </c>
      <c r="F18" s="51"/>
      <c r="G18" s="663" t="s">
        <v>14</v>
      </c>
      <c r="H18" s="663"/>
      <c r="I18" s="128">
        <f>IF(ESF!I18&gt;ESF!J18,ESF!I18-ESF!J18,0)</f>
        <v>0</v>
      </c>
      <c r="J18" s="128">
        <f>IF(I18&gt;0,0,ESF!J18-ESF!I18)</f>
        <v>0</v>
      </c>
      <c r="K18" s="48"/>
    </row>
    <row r="19" spans="1:11">
      <c r="A19" s="57"/>
      <c r="B19" s="663" t="s">
        <v>15</v>
      </c>
      <c r="C19" s="663"/>
      <c r="D19" s="128">
        <f>IF(ESF!D19&lt;ESF!E19,ESF!E19-ESF!D19,0)</f>
        <v>0</v>
      </c>
      <c r="E19" s="128">
        <f>IF(D19&gt;0,0,ESF!D19-ESF!E19)</f>
        <v>0</v>
      </c>
      <c r="F19" s="51"/>
      <c r="G19" s="663" t="s">
        <v>16</v>
      </c>
      <c r="H19" s="663"/>
      <c r="I19" s="128">
        <f>IF(ESF!I19&gt;ESF!J19,ESF!I19-ESF!J19,0)</f>
        <v>0</v>
      </c>
      <c r="J19" s="128">
        <f>IF(I19&gt;0,0,ESF!J19-ESF!I19)</f>
        <v>0</v>
      </c>
      <c r="K19" s="48"/>
    </row>
    <row r="20" spans="1:11">
      <c r="A20" s="57"/>
      <c r="B20" s="663" t="s">
        <v>17</v>
      </c>
      <c r="C20" s="663"/>
      <c r="D20" s="128">
        <f>IF(ESF!D20&lt;ESF!E20,ESF!E20-ESF!D20,0)</f>
        <v>0</v>
      </c>
      <c r="E20" s="128">
        <f>IF(D20&gt;0,0,ESF!D20-ESF!E20)</f>
        <v>0</v>
      </c>
      <c r="F20" s="51"/>
      <c r="G20" s="663" t="s">
        <v>18</v>
      </c>
      <c r="H20" s="663"/>
      <c r="I20" s="128">
        <f>IF(ESF!I20&gt;ESF!J20,ESF!I20-ESF!J20,0)</f>
        <v>0</v>
      </c>
      <c r="J20" s="128">
        <f>IF(I20&gt;0,0,ESF!J20-ESF!I20)</f>
        <v>0</v>
      </c>
      <c r="K20" s="48"/>
    </row>
    <row r="21" spans="1:11" ht="25.5" customHeight="1">
      <c r="A21" s="57"/>
      <c r="B21" s="663" t="s">
        <v>19</v>
      </c>
      <c r="C21" s="663"/>
      <c r="D21" s="128">
        <f>IF(ESF!D21&lt;ESF!E21,ESF!E21-ESF!D21,0)</f>
        <v>0</v>
      </c>
      <c r="E21" s="128">
        <f>IF(D21&gt;0,0,ESF!D21-ESF!E21)</f>
        <v>0</v>
      </c>
      <c r="F21" s="51"/>
      <c r="G21" s="666" t="s">
        <v>20</v>
      </c>
      <c r="H21" s="666"/>
      <c r="I21" s="128">
        <f>IF(ESF!I21&gt;ESF!J21,ESF!I21-ESF!J21,0)</f>
        <v>0</v>
      </c>
      <c r="J21" s="128">
        <f>IF(I21&gt;0,0,ESF!J21-ESF!I21)</f>
        <v>0</v>
      </c>
      <c r="K21" s="48"/>
    </row>
    <row r="22" spans="1:11">
      <c r="A22" s="57"/>
      <c r="B22" s="663" t="s">
        <v>21</v>
      </c>
      <c r="C22" s="663"/>
      <c r="D22" s="128">
        <f>IF(ESF!D22&lt;ESF!E22,ESF!E22-ESF!D22,0)</f>
        <v>0</v>
      </c>
      <c r="E22" s="128">
        <f>IF(D22&gt;0,0,ESF!D22-ESF!E22)</f>
        <v>0</v>
      </c>
      <c r="F22" s="51"/>
      <c r="G22" s="663" t="s">
        <v>22</v>
      </c>
      <c r="H22" s="663"/>
      <c r="I22" s="128">
        <f>IF(ESF!I22&gt;ESF!J22,ESF!I22-ESF!J22,0)</f>
        <v>0</v>
      </c>
      <c r="J22" s="128">
        <f>IF(I22&gt;0,0,ESF!J22-ESF!I22)</f>
        <v>0</v>
      </c>
      <c r="K22" s="48"/>
    </row>
    <row r="23" spans="1:11">
      <c r="A23" s="54"/>
      <c r="B23" s="59"/>
      <c r="C23" s="86"/>
      <c r="D23" s="127"/>
      <c r="E23" s="127"/>
      <c r="F23" s="51"/>
      <c r="G23" s="663" t="s">
        <v>23</v>
      </c>
      <c r="H23" s="663"/>
      <c r="I23" s="128"/>
      <c r="J23" s="128">
        <v>0</v>
      </c>
      <c r="K23" s="48"/>
    </row>
    <row r="24" spans="1:11">
      <c r="A24" s="54"/>
      <c r="B24" s="665" t="s">
        <v>26</v>
      </c>
      <c r="C24" s="665"/>
      <c r="D24" s="126">
        <f>SUM(D26:D34)</f>
        <v>0</v>
      </c>
      <c r="E24" s="126">
        <f>SUM(E26:E34)-D24</f>
        <v>1889815.5300000012</v>
      </c>
      <c r="F24" s="51"/>
      <c r="G24" s="59"/>
      <c r="H24" s="59"/>
      <c r="I24" s="127"/>
      <c r="J24" s="127"/>
      <c r="K24" s="48"/>
    </row>
    <row r="25" spans="1:11">
      <c r="A25" s="54"/>
      <c r="B25" s="59"/>
      <c r="C25" s="86"/>
      <c r="D25" s="127"/>
      <c r="E25" s="127"/>
      <c r="F25" s="51"/>
      <c r="G25" s="667" t="s">
        <v>27</v>
      </c>
      <c r="H25" s="667"/>
      <c r="I25" s="126">
        <f>SUM(I27:I32)</f>
        <v>0</v>
      </c>
      <c r="J25" s="126">
        <f>SUM(J27:J32)</f>
        <v>0</v>
      </c>
      <c r="K25" s="48"/>
    </row>
    <row r="26" spans="1:11">
      <c r="A26" s="57"/>
      <c r="B26" s="663" t="s">
        <v>28</v>
      </c>
      <c r="C26" s="663"/>
      <c r="D26" s="128">
        <f>IF(ESF!D29&lt;ESF!E29,ESF!E29-ESF!D29,0)</f>
        <v>0</v>
      </c>
      <c r="E26" s="128">
        <f>IF(D26&gt;0,0,ESF!D29-ESF!E29)</f>
        <v>0</v>
      </c>
      <c r="F26" s="51"/>
      <c r="G26" s="59"/>
      <c r="H26" s="59"/>
      <c r="I26" s="127"/>
      <c r="J26" s="127"/>
      <c r="K26" s="48"/>
    </row>
    <row r="27" spans="1:11">
      <c r="A27" s="57"/>
      <c r="B27" s="663" t="s">
        <v>30</v>
      </c>
      <c r="C27" s="663"/>
      <c r="D27" s="128">
        <f>IF(ESF!D30&lt;ESF!E30,ESF!E30-ESF!D30,0)</f>
        <v>0</v>
      </c>
      <c r="E27" s="128">
        <f>IF(D27&gt;0,0,ESF!D30-ESF!E30)</f>
        <v>0</v>
      </c>
      <c r="F27" s="51"/>
      <c r="G27" s="663" t="s">
        <v>29</v>
      </c>
      <c r="H27" s="663"/>
      <c r="I27" s="128">
        <f>IF(ESF!I29&gt;ESF!J29,ESF!I29-ESF!J29,0)</f>
        <v>0</v>
      </c>
      <c r="J27" s="128">
        <f>IF(I27&gt;0,0,ESF!J29-ESF!I29)</f>
        <v>0</v>
      </c>
      <c r="K27" s="48"/>
    </row>
    <row r="28" spans="1:11">
      <c r="A28" s="57"/>
      <c r="B28" s="663" t="s">
        <v>32</v>
      </c>
      <c r="C28" s="663"/>
      <c r="D28" s="128">
        <f>IF(ESF!D31&lt;ESF!E31,ESF!E31-ESF!D31,0)</f>
        <v>0</v>
      </c>
      <c r="E28" s="128">
        <f>IF(D28&gt;0,0,ESF!D31-ESF!E31)</f>
        <v>1390797.9399999976</v>
      </c>
      <c r="F28" s="51"/>
      <c r="G28" s="663" t="s">
        <v>31</v>
      </c>
      <c r="H28" s="663"/>
      <c r="I28" s="128">
        <f>IF(ESF!I30&gt;ESF!J30,ESF!I30-ESF!J30,0)</f>
        <v>0</v>
      </c>
      <c r="J28" s="128">
        <f>IF(I28&gt;0,0,ESF!J30-ESF!I30)</f>
        <v>0</v>
      </c>
      <c r="K28" s="48"/>
    </row>
    <row r="29" spans="1:11">
      <c r="A29" s="57"/>
      <c r="B29" s="663" t="s">
        <v>34</v>
      </c>
      <c r="C29" s="663"/>
      <c r="D29" s="128">
        <f>IF(ESF!D32&lt;ESF!E32,ESF!E32-ESF!D32,0)</f>
        <v>0</v>
      </c>
      <c r="E29" s="128">
        <f>IF(D29&gt;0,0,ESF!D32-ESF!E32)</f>
        <v>499017.59000000358</v>
      </c>
      <c r="F29" s="51"/>
      <c r="G29" s="663" t="s">
        <v>33</v>
      </c>
      <c r="H29" s="663"/>
      <c r="I29" s="128">
        <f>IF(ESF!I31&gt;ESF!J31,ESF!I31-ESF!J31,0)</f>
        <v>0</v>
      </c>
      <c r="J29" s="128">
        <f>IF(I29&gt;0,0,ESF!J31-ESF!I31)</f>
        <v>0</v>
      </c>
      <c r="K29" s="48"/>
    </row>
    <row r="30" spans="1:11">
      <c r="A30" s="57"/>
      <c r="B30" s="663" t="s">
        <v>36</v>
      </c>
      <c r="C30" s="663"/>
      <c r="D30" s="128">
        <f>IF(ESF!D33&lt;ESF!E33,ESF!E33-ESF!D33,0)</f>
        <v>0</v>
      </c>
      <c r="E30" s="128">
        <f>IF(D30&gt;0,0,ESF!D33-ESF!E33)</f>
        <v>0</v>
      </c>
      <c r="F30" s="51"/>
      <c r="G30" s="663" t="s">
        <v>35</v>
      </c>
      <c r="H30" s="663"/>
      <c r="I30" s="128">
        <f>IF(ESF!I32&gt;ESF!J32,ESF!I32-ESF!J32,0)</f>
        <v>0</v>
      </c>
      <c r="J30" s="128">
        <f>IF(I30&gt;0,0,ESF!J32-ESF!I32)</f>
        <v>0</v>
      </c>
      <c r="K30" s="48"/>
    </row>
    <row r="31" spans="1:11" ht="26.1" customHeight="1">
      <c r="A31" s="57"/>
      <c r="B31" s="666" t="s">
        <v>38</v>
      </c>
      <c r="C31" s="666"/>
      <c r="D31" s="128">
        <f>IF(ESF!D34&lt;ESF!E34,ESF!E34-ESF!D34,0)</f>
        <v>0</v>
      </c>
      <c r="E31" s="128">
        <f>IF(D31&gt;0,0,ESF!D34-ESF!E34)</f>
        <v>0</v>
      </c>
      <c r="F31" s="51"/>
      <c r="G31" s="666" t="s">
        <v>37</v>
      </c>
      <c r="H31" s="666"/>
      <c r="I31" s="128">
        <f>IF(ESF!I33&gt;ESF!J33,ESF!I33-ESF!J33,0)</f>
        <v>0</v>
      </c>
      <c r="J31" s="128">
        <f>IF(I31&gt;0,0,ESF!J33-ESF!I33)</f>
        <v>0</v>
      </c>
      <c r="K31" s="48"/>
    </row>
    <row r="32" spans="1:11">
      <c r="A32" s="57"/>
      <c r="B32" s="663" t="s">
        <v>40</v>
      </c>
      <c r="C32" s="663"/>
      <c r="D32" s="128">
        <f>IF(ESF!D35&lt;ESF!E35,ESF!E35-ESF!D35,0)</f>
        <v>0</v>
      </c>
      <c r="E32" s="128">
        <f>IF(D32&gt;0,0,ESF!D35-ESF!E35)</f>
        <v>0</v>
      </c>
      <c r="F32" s="51"/>
      <c r="G32" s="663" t="s">
        <v>39</v>
      </c>
      <c r="H32" s="663"/>
      <c r="I32" s="128">
        <f>IF(ESF!I34&gt;ESF!J34,ESF!I34-ESF!J34,0)</f>
        <v>0</v>
      </c>
      <c r="J32" s="128">
        <f>IF(I32&gt;0,0,ESF!J34-ESF!I34)</f>
        <v>0</v>
      </c>
      <c r="K32" s="48"/>
    </row>
    <row r="33" spans="1:11" ht="25.5" customHeight="1">
      <c r="A33" s="57"/>
      <c r="B33" s="666" t="s">
        <v>41</v>
      </c>
      <c r="C33" s="666"/>
      <c r="D33" s="128">
        <f>IF(ESF!D36&lt;ESF!E36,ESF!E36-ESF!D36,0)</f>
        <v>0</v>
      </c>
      <c r="E33" s="128">
        <f>IF(D33&gt;0,0,ESF!D36-ESF!E36)</f>
        <v>0</v>
      </c>
      <c r="F33" s="51"/>
      <c r="G33" s="59"/>
      <c r="H33" s="59"/>
      <c r="I33" s="129"/>
      <c r="J33" s="129"/>
      <c r="K33" s="48"/>
    </row>
    <row r="34" spans="1:11">
      <c r="A34" s="57"/>
      <c r="B34" s="663" t="s">
        <v>43</v>
      </c>
      <c r="C34" s="663"/>
      <c r="D34" s="128">
        <f>IF(ESF!D37&lt;ESF!E37,ESF!E37-ESF!D37,0)</f>
        <v>0</v>
      </c>
      <c r="E34" s="128">
        <f>IF(D34&gt;0,0,ESF!D37-ESF!E37)</f>
        <v>0</v>
      </c>
      <c r="F34" s="51"/>
      <c r="G34" s="665" t="s">
        <v>46</v>
      </c>
      <c r="H34" s="665"/>
      <c r="I34" s="126">
        <f>I36+I42+I50</f>
        <v>3282419.83</v>
      </c>
      <c r="J34" s="126">
        <f>J36+J42+J50</f>
        <v>16591042.270000001</v>
      </c>
      <c r="K34" s="48"/>
    </row>
    <row r="35" spans="1:11">
      <c r="A35" s="54"/>
      <c r="B35" s="59"/>
      <c r="C35" s="86"/>
      <c r="D35" s="129"/>
      <c r="E35" s="129"/>
      <c r="F35" s="51"/>
      <c r="G35" s="59"/>
      <c r="H35" s="59"/>
      <c r="I35" s="127"/>
      <c r="J35" s="127"/>
      <c r="K35" s="48"/>
    </row>
    <row r="36" spans="1:11">
      <c r="A36" s="57"/>
      <c r="B36" s="33"/>
      <c r="C36" s="33"/>
      <c r="D36" s="33"/>
      <c r="E36" s="33"/>
      <c r="F36" s="51"/>
      <c r="G36" s="665" t="s">
        <v>48</v>
      </c>
      <c r="H36" s="665"/>
      <c r="I36" s="126">
        <f>SUM(I38:I40)</f>
        <v>0</v>
      </c>
      <c r="J36" s="126">
        <f>SUM(J38:J40)</f>
        <v>16211004.720000001</v>
      </c>
      <c r="K36" s="48"/>
    </row>
    <row r="37" spans="1:11">
      <c r="A37" s="54"/>
      <c r="B37" s="33"/>
      <c r="C37" s="33"/>
      <c r="D37" s="33"/>
      <c r="E37" s="33"/>
      <c r="F37" s="51"/>
      <c r="G37" s="59"/>
      <c r="H37" s="59"/>
      <c r="I37" s="127"/>
      <c r="J37" s="127"/>
      <c r="K37" s="48"/>
    </row>
    <row r="38" spans="1:11">
      <c r="A38" s="57"/>
      <c r="B38" s="33"/>
      <c r="C38" s="33"/>
      <c r="D38" s="33"/>
      <c r="E38" s="33"/>
      <c r="F38" s="51"/>
      <c r="G38" s="663" t="s">
        <v>49</v>
      </c>
      <c r="H38" s="663"/>
      <c r="I38" s="128">
        <v>0</v>
      </c>
      <c r="J38" s="128">
        <v>16211004.720000001</v>
      </c>
      <c r="K38" s="48"/>
    </row>
    <row r="39" spans="1:11">
      <c r="A39" s="54"/>
      <c r="B39" s="33"/>
      <c r="C39" s="33"/>
      <c r="D39" s="33"/>
      <c r="E39" s="33"/>
      <c r="F39" s="51"/>
      <c r="G39" s="663" t="s">
        <v>50</v>
      </c>
      <c r="H39" s="663"/>
      <c r="I39" s="128">
        <f>IF(ESF!I45&gt;ESF!J45,ESF!I45-ESF!J45,0)</f>
        <v>0</v>
      </c>
      <c r="J39" s="128"/>
      <c r="K39" s="48"/>
    </row>
    <row r="40" spans="1:11">
      <c r="A40" s="57"/>
      <c r="B40" s="33"/>
      <c r="C40" s="33"/>
      <c r="D40" s="33"/>
      <c r="E40" s="33"/>
      <c r="F40" s="51"/>
      <c r="G40" s="663" t="s">
        <v>51</v>
      </c>
      <c r="H40" s="663"/>
      <c r="I40" s="128">
        <f>IF(ESF!I46&gt;ESF!J46,ESF!I46-ESF!J46,0)</f>
        <v>0</v>
      </c>
      <c r="J40" s="128">
        <f>IF(I40&gt;0,0,ESF!J46-ESF!I46)</f>
        <v>0</v>
      </c>
      <c r="K40" s="48"/>
    </row>
    <row r="41" spans="1:11">
      <c r="A41" s="57"/>
      <c r="B41" s="33"/>
      <c r="C41" s="33"/>
      <c r="D41" s="33"/>
      <c r="E41" s="33"/>
      <c r="F41" s="51"/>
      <c r="G41" s="59"/>
      <c r="H41" s="59"/>
      <c r="I41" s="127"/>
      <c r="J41" s="127"/>
      <c r="K41" s="48"/>
    </row>
    <row r="42" spans="1:11">
      <c r="A42" s="57"/>
      <c r="B42" s="33"/>
      <c r="C42" s="33"/>
      <c r="D42" s="33"/>
      <c r="E42" s="33"/>
      <c r="F42" s="51"/>
      <c r="G42" s="665" t="s">
        <v>52</v>
      </c>
      <c r="H42" s="665"/>
      <c r="I42" s="126">
        <f>SUM(I44:I48)-J42</f>
        <v>3282419.83</v>
      </c>
      <c r="J42" s="126">
        <f>SUM(J44:J48)</f>
        <v>380037.55</v>
      </c>
      <c r="K42" s="48"/>
    </row>
    <row r="43" spans="1:11">
      <c r="A43" s="57"/>
      <c r="B43" s="33"/>
      <c r="C43" s="33"/>
      <c r="D43" s="33"/>
      <c r="E43" s="33"/>
      <c r="F43" s="51"/>
      <c r="G43" s="59"/>
      <c r="H43" s="59"/>
      <c r="I43" s="127"/>
      <c r="J43" s="127"/>
      <c r="K43" s="48"/>
    </row>
    <row r="44" spans="1:11">
      <c r="A44" s="57"/>
      <c r="B44" s="33"/>
      <c r="C44" s="33"/>
      <c r="D44" s="33"/>
      <c r="E44" s="33"/>
      <c r="F44" s="51"/>
      <c r="G44" s="663" t="s">
        <v>53</v>
      </c>
      <c r="H44" s="663"/>
      <c r="I44" s="128">
        <v>3662457.38</v>
      </c>
      <c r="J44" s="128">
        <v>0</v>
      </c>
      <c r="K44" s="48"/>
    </row>
    <row r="45" spans="1:11">
      <c r="A45" s="57"/>
      <c r="B45" s="33"/>
      <c r="C45" s="33"/>
      <c r="D45" s="33"/>
      <c r="E45" s="33"/>
      <c r="F45" s="51"/>
      <c r="G45" s="663" t="s">
        <v>54</v>
      </c>
      <c r="H45" s="663"/>
      <c r="I45" s="128">
        <v>0</v>
      </c>
      <c r="J45" s="128">
        <v>380037.55</v>
      </c>
      <c r="K45" s="48"/>
    </row>
    <row r="46" spans="1:11">
      <c r="A46" s="57"/>
      <c r="B46" s="33"/>
      <c r="C46" s="33"/>
      <c r="D46" s="33"/>
      <c r="E46" s="33"/>
      <c r="F46" s="51"/>
      <c r="G46" s="663" t="s">
        <v>55</v>
      </c>
      <c r="H46" s="663"/>
      <c r="I46" s="128">
        <f>IF(ESF!I52&gt;ESF!J52,ESF!I52-ESF!J52,0)</f>
        <v>0</v>
      </c>
      <c r="J46" s="128">
        <f>IF(I46&gt;0,0,ESF!J52-ESF!I52)</f>
        <v>0</v>
      </c>
      <c r="K46" s="48"/>
    </row>
    <row r="47" spans="1:11">
      <c r="A47" s="57"/>
      <c r="B47" s="33"/>
      <c r="C47" s="33"/>
      <c r="D47" s="33"/>
      <c r="E47" s="33"/>
      <c r="F47" s="51"/>
      <c r="G47" s="663" t="s">
        <v>56</v>
      </c>
      <c r="H47" s="663"/>
      <c r="I47" s="128">
        <f>IF(ESF!I53&gt;ESF!J53,ESF!I53-ESF!J53,0)</f>
        <v>0</v>
      </c>
      <c r="J47" s="128">
        <f>IF(I47&gt;0,0,ESF!J53-ESF!I53)</f>
        <v>0</v>
      </c>
      <c r="K47" s="48"/>
    </row>
    <row r="48" spans="1:11">
      <c r="A48" s="54"/>
      <c r="B48" s="33"/>
      <c r="C48" s="33"/>
      <c r="D48" s="33"/>
      <c r="E48" s="33"/>
      <c r="F48" s="51"/>
      <c r="G48" s="663" t="s">
        <v>57</v>
      </c>
      <c r="H48" s="663"/>
      <c r="I48" s="128">
        <f>IF(ESF!I54&gt;ESF!J54,ESF!I54-ESF!J54,0)</f>
        <v>0</v>
      </c>
      <c r="J48" s="128">
        <f>IF(I48&gt;0,0,ESF!J54-ESF!I54)</f>
        <v>0</v>
      </c>
      <c r="K48" s="48"/>
    </row>
    <row r="49" spans="1:11">
      <c r="A49" s="57"/>
      <c r="B49" s="33"/>
      <c r="C49" s="33"/>
      <c r="D49" s="33"/>
      <c r="E49" s="33"/>
      <c r="F49" s="51"/>
      <c r="G49" s="59"/>
      <c r="H49" s="59"/>
      <c r="I49" s="127"/>
      <c r="J49" s="127"/>
      <c r="K49" s="48"/>
    </row>
    <row r="50" spans="1:11" ht="26.1" customHeight="1">
      <c r="A50" s="54"/>
      <c r="B50" s="33"/>
      <c r="C50" s="33"/>
      <c r="D50" s="33"/>
      <c r="E50" s="33"/>
      <c r="F50" s="51"/>
      <c r="G50" s="665" t="s">
        <v>77</v>
      </c>
      <c r="H50" s="665"/>
      <c r="I50" s="126">
        <f>SUM(I52:I53)</f>
        <v>0</v>
      </c>
      <c r="J50" s="126">
        <f>SUM(J52:J53)</f>
        <v>0</v>
      </c>
      <c r="K50" s="48"/>
    </row>
    <row r="51" spans="1:11">
      <c r="A51" s="57"/>
      <c r="B51" s="33"/>
      <c r="C51" s="33"/>
      <c r="D51" s="33"/>
      <c r="E51" s="33"/>
      <c r="F51" s="51"/>
      <c r="G51" s="59"/>
      <c r="H51" s="59"/>
      <c r="I51" s="127"/>
      <c r="J51" s="127"/>
      <c r="K51" s="48"/>
    </row>
    <row r="52" spans="1:11">
      <c r="A52" s="57"/>
      <c r="B52" s="33"/>
      <c r="C52" s="33"/>
      <c r="D52" s="33"/>
      <c r="E52" s="33"/>
      <c r="F52" s="51"/>
      <c r="G52" s="663" t="s">
        <v>59</v>
      </c>
      <c r="H52" s="663"/>
      <c r="I52" s="128">
        <f>IF(ESF!I58&gt;ESF!J58,ESF!I58-ESF!J58,0)</f>
        <v>0</v>
      </c>
      <c r="J52" s="128">
        <f>IF(I52&gt;0,0,ESF!J58-ESF!I58)</f>
        <v>0</v>
      </c>
      <c r="K52" s="48"/>
    </row>
    <row r="53" spans="1:11" ht="19.5" customHeight="1">
      <c r="A53" s="130"/>
      <c r="B53" s="73"/>
      <c r="C53" s="73"/>
      <c r="D53" s="73"/>
      <c r="E53" s="73"/>
      <c r="F53" s="116"/>
      <c r="G53" s="682" t="s">
        <v>60</v>
      </c>
      <c r="H53" s="682"/>
      <c r="I53" s="131">
        <f>IF(ESF!I59&gt;ESF!J59,ESF!I59-ESF!J59,0)</f>
        <v>0</v>
      </c>
      <c r="J53" s="131">
        <f>IF(I53&gt;0,0,ESF!J59-ESF!I59)</f>
        <v>0</v>
      </c>
      <c r="K53" s="75"/>
    </row>
    <row r="54" spans="1:11" ht="6" customHeight="1">
      <c r="A54" s="132"/>
      <c r="B54" s="73"/>
      <c r="C54" s="76"/>
      <c r="D54" s="77"/>
      <c r="E54" s="78"/>
      <c r="F54" s="78"/>
      <c r="G54" s="73"/>
      <c r="H54" s="133"/>
      <c r="I54" s="77"/>
      <c r="J54" s="78"/>
      <c r="K54" s="78"/>
    </row>
    <row r="55" spans="1:11" ht="6" customHeight="1">
      <c r="A55" s="33"/>
      <c r="C55" s="60"/>
      <c r="D55" s="81"/>
      <c r="E55" s="82"/>
      <c r="F55" s="82"/>
      <c r="H55" s="134"/>
      <c r="I55" s="81"/>
      <c r="J55" s="82"/>
      <c r="K55" s="82"/>
    </row>
    <row r="56" spans="1:11" ht="6" customHeight="1">
      <c r="B56" s="60"/>
      <c r="C56" s="81"/>
      <c r="D56" s="82"/>
      <c r="E56" s="82"/>
      <c r="G56" s="83"/>
      <c r="H56" s="135"/>
      <c r="I56" s="82"/>
      <c r="J56" s="82"/>
    </row>
    <row r="57" spans="1:11" ht="15" customHeight="1">
      <c r="B57" s="677" t="s">
        <v>76</v>
      </c>
      <c r="C57" s="677"/>
      <c r="D57" s="677"/>
      <c r="E57" s="677"/>
      <c r="F57" s="677"/>
      <c r="G57" s="677"/>
      <c r="H57" s="677"/>
      <c r="I57" s="677"/>
      <c r="J57" s="677"/>
    </row>
    <row r="58" spans="1:11" ht="9.75" customHeight="1">
      <c r="B58" s="60"/>
      <c r="C58" s="81"/>
      <c r="D58" s="82"/>
      <c r="E58" s="82"/>
      <c r="G58" s="83"/>
      <c r="H58" s="135"/>
      <c r="I58" s="82"/>
      <c r="J58" s="82"/>
    </row>
    <row r="59" spans="1:11" ht="50.1" customHeight="1">
      <c r="B59" s="60"/>
      <c r="C59" s="136"/>
      <c r="D59" s="137"/>
      <c r="E59" s="82"/>
      <c r="G59" s="138"/>
      <c r="H59" s="139"/>
      <c r="I59" s="82"/>
      <c r="J59" s="82"/>
    </row>
    <row r="60" spans="1:11" ht="14.1" customHeight="1">
      <c r="B60" s="85"/>
      <c r="C60" s="673" t="s">
        <v>740</v>
      </c>
      <c r="D60" s="673"/>
      <c r="E60" s="82"/>
      <c r="F60" s="82"/>
      <c r="G60" s="673" t="s">
        <v>650</v>
      </c>
      <c r="H60" s="673"/>
      <c r="I60" s="86"/>
      <c r="J60" s="82"/>
    </row>
    <row r="61" spans="1:11" ht="14.1" customHeight="1">
      <c r="B61" s="87"/>
      <c r="C61" s="669" t="s">
        <v>556</v>
      </c>
      <c r="D61" s="669"/>
      <c r="E61" s="88"/>
      <c r="F61" s="88"/>
      <c r="G61" s="669" t="s">
        <v>669</v>
      </c>
      <c r="H61" s="669"/>
      <c r="I61" s="86"/>
      <c r="J61" s="82"/>
    </row>
    <row r="62" spans="1:11">
      <c r="A62" s="115"/>
      <c r="C62" s="487"/>
      <c r="D62" s="487"/>
      <c r="F62" s="51"/>
    </row>
    <row r="63" spans="1:11">
      <c r="E63" s="73"/>
      <c r="F63" s="73"/>
    </row>
    <row r="64" spans="1:11">
      <c r="E64" s="668" t="s">
        <v>563</v>
      </c>
      <c r="F64" s="668"/>
    </row>
    <row r="65" spans="5:6">
      <c r="E65" s="668" t="s">
        <v>564</v>
      </c>
      <c r="F65" s="668"/>
    </row>
  </sheetData>
  <sheetProtection formatCells="0" selectLockedCells="1"/>
  <mergeCells count="63">
    <mergeCell ref="C61:D61"/>
    <mergeCell ref="G12:H12"/>
    <mergeCell ref="B26:C26"/>
    <mergeCell ref="E64:F64"/>
    <mergeCell ref="B19:C19"/>
    <mergeCell ref="B20:C20"/>
    <mergeCell ref="B21:C21"/>
    <mergeCell ref="B22:C22"/>
    <mergeCell ref="G31:H31"/>
    <mergeCell ref="G22:H22"/>
    <mergeCell ref="G20:H20"/>
    <mergeCell ref="G21:H21"/>
    <mergeCell ref="G19:H19"/>
    <mergeCell ref="G18:H18"/>
    <mergeCell ref="G61:H61"/>
    <mergeCell ref="B57:J57"/>
    <mergeCell ref="E65:F65"/>
    <mergeCell ref="G14:H14"/>
    <mergeCell ref="G16:H16"/>
    <mergeCell ref="B12:C12"/>
    <mergeCell ref="B14:C14"/>
    <mergeCell ref="B16:C16"/>
    <mergeCell ref="B17:C17"/>
    <mergeCell ref="B33:C33"/>
    <mergeCell ref="B32:C32"/>
    <mergeCell ref="B27:C27"/>
    <mergeCell ref="B30:C30"/>
    <mergeCell ref="B28:C28"/>
    <mergeCell ref="B29:C29"/>
    <mergeCell ref="B18:C18"/>
    <mergeCell ref="G17:H17"/>
    <mergeCell ref="B31:C31"/>
    <mergeCell ref="C60:D60"/>
    <mergeCell ref="G60:H60"/>
    <mergeCell ref="G53:H53"/>
    <mergeCell ref="G45:H45"/>
    <mergeCell ref="G46:H46"/>
    <mergeCell ref="G47:H47"/>
    <mergeCell ref="G48:H48"/>
    <mergeCell ref="G50:H50"/>
    <mergeCell ref="G52:H52"/>
    <mergeCell ref="B34:C34"/>
    <mergeCell ref="G32:H32"/>
    <mergeCell ref="G39:H39"/>
    <mergeCell ref="G44:H44"/>
    <mergeCell ref="G23:H23"/>
    <mergeCell ref="G25:H25"/>
    <mergeCell ref="G27:H27"/>
    <mergeCell ref="G36:H36"/>
    <mergeCell ref="G38:H38"/>
    <mergeCell ref="G42:H42"/>
    <mergeCell ref="G40:H40"/>
    <mergeCell ref="G34:H34"/>
    <mergeCell ref="G28:H28"/>
    <mergeCell ref="G29:H29"/>
    <mergeCell ref="G30:H30"/>
    <mergeCell ref="B24:C24"/>
    <mergeCell ref="C1:I1"/>
    <mergeCell ref="C2:I2"/>
    <mergeCell ref="G9:H9"/>
    <mergeCell ref="A3:K3"/>
    <mergeCell ref="A4:K4"/>
    <mergeCell ref="B9:C9"/>
  </mergeCells>
  <printOptions horizontalCentered="1" verticalCentered="1"/>
  <pageMargins left="0" right="0" top="0.25" bottom="0.59055118110236227" header="0" footer="0"/>
  <pageSetup paperSize="11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6"/>
  <sheetViews>
    <sheetView showGridLines="0" topLeftCell="C9" zoomScale="85" zoomScaleNormal="85" workbookViewId="0">
      <selection activeCell="J35" sqref="J35"/>
    </sheetView>
  </sheetViews>
  <sheetFormatPr baseColWidth="10" defaultRowHeight="12.75"/>
  <cols>
    <col min="1" max="1" width="1.140625" style="26" customWidth="1"/>
    <col min="2" max="2" width="11.7109375" style="26" customWidth="1"/>
    <col min="3" max="3" width="54.42578125" style="26" customWidth="1"/>
    <col min="4" max="4" width="19.140625" style="163" customWidth="1"/>
    <col min="5" max="5" width="19.28515625" style="26" customWidth="1"/>
    <col min="6" max="6" width="19" style="26" customWidth="1"/>
    <col min="7" max="7" width="21.28515625" style="26" customWidth="1"/>
    <col min="8" max="8" width="18.7109375" style="26" customWidth="1"/>
    <col min="9" max="9" width="1.140625" style="26" customWidth="1"/>
    <col min="10" max="16384" width="11.42578125" style="26"/>
  </cols>
  <sheetData>
    <row r="1" spans="1:11" s="33" customFormat="1" ht="9" customHeight="1">
      <c r="A1" s="90"/>
      <c r="B1" s="93"/>
      <c r="C1" s="683"/>
      <c r="D1" s="683"/>
      <c r="E1" s="683"/>
      <c r="F1" s="683"/>
      <c r="G1" s="683"/>
      <c r="H1" s="93"/>
      <c r="I1" s="140"/>
      <c r="J1" s="26"/>
      <c r="K1" s="26"/>
    </row>
    <row r="2" spans="1:11" s="33" customFormat="1" ht="14.1" customHeight="1">
      <c r="A2" s="90"/>
      <c r="B2" s="93"/>
      <c r="C2" s="683" t="s">
        <v>453</v>
      </c>
      <c r="D2" s="683"/>
      <c r="E2" s="683"/>
      <c r="F2" s="683"/>
      <c r="G2" s="683"/>
      <c r="H2" s="93"/>
      <c r="I2" s="140"/>
      <c r="J2" s="140"/>
      <c r="K2" s="26"/>
    </row>
    <row r="3" spans="1:11" s="33" customFormat="1" ht="14.1" customHeight="1">
      <c r="A3" s="661" t="s">
        <v>747</v>
      </c>
      <c r="B3" s="661"/>
      <c r="C3" s="661"/>
      <c r="D3" s="661"/>
      <c r="E3" s="661"/>
      <c r="F3" s="661"/>
      <c r="G3" s="661"/>
      <c r="H3" s="661"/>
      <c r="I3" s="140"/>
      <c r="J3" s="140"/>
      <c r="K3" s="26"/>
    </row>
    <row r="4" spans="1:11" s="33" customFormat="1" ht="14.1" customHeight="1">
      <c r="A4" s="90"/>
      <c r="B4" s="93"/>
      <c r="C4" s="683" t="s">
        <v>0</v>
      </c>
      <c r="D4" s="683"/>
      <c r="E4" s="683"/>
      <c r="F4" s="683"/>
      <c r="G4" s="683"/>
      <c r="H4" s="93"/>
      <c r="I4" s="140"/>
      <c r="J4" s="140"/>
      <c r="K4" s="26"/>
    </row>
    <row r="5" spans="1:11" s="33" customFormat="1" ht="20.100000000000001" customHeight="1">
      <c r="A5" s="96"/>
      <c r="B5" s="31"/>
      <c r="C5" s="31" t="s">
        <v>3</v>
      </c>
      <c r="D5" s="662" t="s">
        <v>559</v>
      </c>
      <c r="E5" s="662"/>
      <c r="F5" s="662"/>
      <c r="H5" s="32"/>
      <c r="I5" s="32"/>
    </row>
    <row r="6" spans="1:11" s="33" customFormat="1" ht="6.75" customHeight="1">
      <c r="A6" s="685"/>
      <c r="B6" s="685"/>
      <c r="C6" s="685"/>
      <c r="D6" s="685"/>
      <c r="E6" s="685"/>
      <c r="F6" s="685"/>
      <c r="G6" s="685"/>
      <c r="H6" s="685"/>
      <c r="I6" s="685"/>
    </row>
    <row r="7" spans="1:11" s="33" customFormat="1" ht="3" customHeight="1">
      <c r="A7" s="685"/>
      <c r="B7" s="685"/>
      <c r="C7" s="685"/>
      <c r="D7" s="685"/>
      <c r="E7" s="685"/>
      <c r="F7" s="685"/>
      <c r="G7" s="685"/>
      <c r="H7" s="685"/>
      <c r="I7" s="685"/>
    </row>
    <row r="8" spans="1:11" s="145" customFormat="1" ht="25.5">
      <c r="A8" s="141"/>
      <c r="B8" s="686" t="s">
        <v>74</v>
      </c>
      <c r="C8" s="686"/>
      <c r="D8" s="142" t="s">
        <v>141</v>
      </c>
      <c r="E8" s="142" t="s">
        <v>142</v>
      </c>
      <c r="F8" s="143" t="s">
        <v>143</v>
      </c>
      <c r="G8" s="143" t="s">
        <v>144</v>
      </c>
      <c r="H8" s="143" t="s">
        <v>145</v>
      </c>
      <c r="I8" s="144"/>
    </row>
    <row r="9" spans="1:11" s="145" customFormat="1">
      <c r="A9" s="146"/>
      <c r="B9" s="687"/>
      <c r="C9" s="687"/>
      <c r="D9" s="147">
        <v>1</v>
      </c>
      <c r="E9" s="147">
        <v>2</v>
      </c>
      <c r="F9" s="148">
        <v>3</v>
      </c>
      <c r="G9" s="148" t="s">
        <v>146</v>
      </c>
      <c r="H9" s="148" t="s">
        <v>147</v>
      </c>
      <c r="I9" s="149"/>
    </row>
    <row r="10" spans="1:11" s="33" customFormat="1" ht="3" customHeight="1">
      <c r="A10" s="688"/>
      <c r="B10" s="685"/>
      <c r="C10" s="685"/>
      <c r="D10" s="685"/>
      <c r="E10" s="685"/>
      <c r="F10" s="685"/>
      <c r="G10" s="685"/>
      <c r="H10" s="685"/>
      <c r="I10" s="689"/>
    </row>
    <row r="11" spans="1:11" s="33" customFormat="1" ht="3" customHeight="1">
      <c r="A11" s="690"/>
      <c r="B11" s="691"/>
      <c r="C11" s="691"/>
      <c r="D11" s="691"/>
      <c r="E11" s="691"/>
      <c r="F11" s="691"/>
      <c r="G11" s="691"/>
      <c r="H11" s="691"/>
      <c r="I11" s="692"/>
      <c r="J11" s="26"/>
      <c r="K11" s="26"/>
    </row>
    <row r="12" spans="1:11" s="33" customFormat="1">
      <c r="A12" s="150"/>
      <c r="B12" s="693" t="s">
        <v>5</v>
      </c>
      <c r="C12" s="693"/>
      <c r="D12" s="151">
        <f>+D14+D24</f>
        <v>334356972.43000001</v>
      </c>
      <c r="E12" s="151">
        <f>+E14+E24</f>
        <v>38555827.019999996</v>
      </c>
      <c r="F12" s="151">
        <f>+F14+F24</f>
        <v>54005476.410000004</v>
      </c>
      <c r="G12" s="151">
        <f>+D12+E12-F12</f>
        <v>318907323.03999996</v>
      </c>
      <c r="H12" s="151">
        <f>+G12-D12</f>
        <v>-15449649.390000045</v>
      </c>
      <c r="I12" s="152"/>
      <c r="J12" s="26"/>
      <c r="K12" s="26"/>
    </row>
    <row r="13" spans="1:11" s="33" customFormat="1" ht="5.0999999999999996" customHeight="1">
      <c r="A13" s="150"/>
      <c r="B13" s="153"/>
      <c r="C13" s="153"/>
      <c r="D13" s="151"/>
      <c r="E13" s="151"/>
      <c r="F13" s="151"/>
      <c r="G13" s="151">
        <f t="shared" ref="G13:G14" si="0">+D13+E13-F13</f>
        <v>0</v>
      </c>
      <c r="H13" s="151"/>
      <c r="I13" s="152"/>
      <c r="J13" s="26"/>
      <c r="K13" s="26"/>
    </row>
    <row r="14" spans="1:11" s="33" customFormat="1">
      <c r="A14" s="154"/>
      <c r="B14" s="665" t="s">
        <v>7</v>
      </c>
      <c r="C14" s="665"/>
      <c r="D14" s="155">
        <f>SUM(D16:D22)</f>
        <v>106507897.51999998</v>
      </c>
      <c r="E14" s="155">
        <f>SUM(E16:E22)</f>
        <v>36666011.489999995</v>
      </c>
      <c r="F14" s="155">
        <f>SUM(F16:F22)</f>
        <v>54005476.410000004</v>
      </c>
      <c r="G14" s="151">
        <f t="shared" si="0"/>
        <v>89168432.599999994</v>
      </c>
      <c r="H14" s="155">
        <f>+G14-D14</f>
        <v>-17339464.919999987</v>
      </c>
      <c r="I14" s="156"/>
      <c r="J14" s="26"/>
      <c r="K14" s="157"/>
    </row>
    <row r="15" spans="1:11" s="33" customFormat="1" ht="5.0999999999999996" customHeight="1">
      <c r="A15" s="123"/>
      <c r="B15" s="51"/>
      <c r="C15" s="51"/>
      <c r="D15" s="158"/>
      <c r="E15" s="158"/>
      <c r="F15" s="158"/>
      <c r="G15" s="158"/>
      <c r="H15" s="158"/>
      <c r="I15" s="56"/>
      <c r="J15" s="26"/>
      <c r="K15" s="157"/>
    </row>
    <row r="16" spans="1:11" s="33" customFormat="1" ht="19.5" customHeight="1">
      <c r="A16" s="123"/>
      <c r="B16" s="684" t="s">
        <v>9</v>
      </c>
      <c r="C16" s="684"/>
      <c r="D16" s="58">
        <v>69211110.049999997</v>
      </c>
      <c r="E16" s="58">
        <v>32853986.579999998</v>
      </c>
      <c r="F16" s="58">
        <v>49105174.859999999</v>
      </c>
      <c r="G16" s="108">
        <f>+D16+E16-F16</f>
        <v>52959921.769999996</v>
      </c>
      <c r="H16" s="108">
        <f>+G16-D16</f>
        <v>-16251188.280000001</v>
      </c>
      <c r="I16" s="56"/>
      <c r="J16" s="26"/>
      <c r="K16" s="157" t="str">
        <f>IF(G16=ESF!D16," ","Error")</f>
        <v xml:space="preserve"> </v>
      </c>
    </row>
    <row r="17" spans="1:14" s="33" customFormat="1" ht="19.5" customHeight="1">
      <c r="A17" s="123"/>
      <c r="B17" s="684" t="s">
        <v>11</v>
      </c>
      <c r="C17" s="684"/>
      <c r="D17" s="58">
        <v>14520865.049999997</v>
      </c>
      <c r="E17" s="58">
        <v>3812024.91</v>
      </c>
      <c r="F17" s="58">
        <v>4204902.5999999996</v>
      </c>
      <c r="G17" s="108">
        <f t="shared" ref="G17:G22" si="1">+D17+E17-F17</f>
        <v>14127987.359999998</v>
      </c>
      <c r="H17" s="108">
        <f t="shared" ref="H17:H21" si="2">+G17-D17</f>
        <v>-392877.68999999948</v>
      </c>
      <c r="I17" s="56"/>
      <c r="J17" s="26"/>
      <c r="K17" s="157" t="str">
        <f>IF(G17=ESF!D17," ","Error")</f>
        <v xml:space="preserve"> </v>
      </c>
    </row>
    <row r="18" spans="1:14" s="33" customFormat="1" ht="19.5" customHeight="1">
      <c r="A18" s="123"/>
      <c r="B18" s="684" t="s">
        <v>13</v>
      </c>
      <c r="C18" s="684"/>
      <c r="D18" s="58">
        <v>20350880.039999999</v>
      </c>
      <c r="E18" s="58">
        <v>0</v>
      </c>
      <c r="F18" s="58">
        <v>695398.95</v>
      </c>
      <c r="G18" s="108">
        <f t="shared" si="1"/>
        <v>19655481.09</v>
      </c>
      <c r="H18" s="108">
        <f t="shared" si="2"/>
        <v>-695398.94999999925</v>
      </c>
      <c r="I18" s="56"/>
      <c r="J18" s="26"/>
      <c r="K18" s="157" t="str">
        <f>IF(G18=ESF!D18," ","Error")</f>
        <v xml:space="preserve"> </v>
      </c>
    </row>
    <row r="19" spans="1:14" s="33" customFormat="1" ht="19.5" customHeight="1">
      <c r="A19" s="123"/>
      <c r="B19" s="684" t="s">
        <v>15</v>
      </c>
      <c r="C19" s="684"/>
      <c r="D19" s="58">
        <v>2393800.38</v>
      </c>
      <c r="E19" s="58">
        <v>0</v>
      </c>
      <c r="F19" s="58">
        <v>0</v>
      </c>
      <c r="G19" s="108">
        <f t="shared" si="1"/>
        <v>2393800.38</v>
      </c>
      <c r="H19" s="108">
        <f t="shared" si="2"/>
        <v>0</v>
      </c>
      <c r="I19" s="56"/>
      <c r="J19" s="26"/>
      <c r="K19" s="157" t="str">
        <f>IF(G19=ESF!D19," ","Error")</f>
        <v xml:space="preserve"> </v>
      </c>
      <c r="N19" s="33" t="s">
        <v>130</v>
      </c>
    </row>
    <row r="20" spans="1:14" s="33" customFormat="1" ht="19.5" customHeight="1">
      <c r="A20" s="123"/>
      <c r="B20" s="684" t="s">
        <v>17</v>
      </c>
      <c r="C20" s="684"/>
      <c r="D20" s="58">
        <v>0</v>
      </c>
      <c r="E20" s="58">
        <v>0</v>
      </c>
      <c r="F20" s="58">
        <v>0</v>
      </c>
      <c r="G20" s="108">
        <f t="shared" si="1"/>
        <v>0</v>
      </c>
      <c r="H20" s="108">
        <f t="shared" si="2"/>
        <v>0</v>
      </c>
      <c r="I20" s="56"/>
      <c r="J20" s="26"/>
      <c r="K20" s="157" t="str">
        <f>IF(G20=ESF!D20," ","Error")</f>
        <v xml:space="preserve"> </v>
      </c>
    </row>
    <row r="21" spans="1:14" s="33" customFormat="1" ht="19.5" customHeight="1">
      <c r="A21" s="123"/>
      <c r="B21" s="684" t="s">
        <v>19</v>
      </c>
      <c r="C21" s="684"/>
      <c r="D21" s="58">
        <v>0</v>
      </c>
      <c r="E21" s="58">
        <v>0</v>
      </c>
      <c r="F21" s="58">
        <v>0</v>
      </c>
      <c r="G21" s="108">
        <f t="shared" si="1"/>
        <v>0</v>
      </c>
      <c r="H21" s="108">
        <f t="shared" si="2"/>
        <v>0</v>
      </c>
      <c r="I21" s="56"/>
      <c r="J21" s="26"/>
      <c r="K21" s="157" t="str">
        <f>IF(G21=ESF!D21," ","Error")</f>
        <v xml:space="preserve"> </v>
      </c>
      <c r="L21" s="33" t="s">
        <v>130</v>
      </c>
    </row>
    <row r="22" spans="1:14" ht="19.5" customHeight="1">
      <c r="A22" s="123"/>
      <c r="B22" s="684" t="s">
        <v>21</v>
      </c>
      <c r="C22" s="684"/>
      <c r="D22" s="58">
        <v>31242</v>
      </c>
      <c r="E22" s="58">
        <v>0</v>
      </c>
      <c r="F22" s="58">
        <v>0</v>
      </c>
      <c r="G22" s="108">
        <f t="shared" si="1"/>
        <v>31242</v>
      </c>
      <c r="H22" s="108">
        <f>+G22-D22</f>
        <v>0</v>
      </c>
      <c r="I22" s="56"/>
      <c r="K22" s="157" t="str">
        <f>IF(G22=ESF!D22," ","Error")</f>
        <v xml:space="preserve"> </v>
      </c>
    </row>
    <row r="23" spans="1:14">
      <c r="A23" s="123"/>
      <c r="B23" s="159"/>
      <c r="C23" s="159"/>
      <c r="D23" s="160"/>
      <c r="E23" s="160"/>
      <c r="F23" s="160"/>
      <c r="G23" s="160"/>
      <c r="H23" s="160"/>
      <c r="I23" s="56"/>
      <c r="K23" s="157"/>
    </row>
    <row r="24" spans="1:14">
      <c r="A24" s="154"/>
      <c r="B24" s="665" t="s">
        <v>26</v>
      </c>
      <c r="C24" s="665"/>
      <c r="D24" s="155">
        <f>SUM(D26:D34)</f>
        <v>227849074.91000003</v>
      </c>
      <c r="E24" s="155">
        <f>SUM(E26:E34)</f>
        <v>1889815.53</v>
      </c>
      <c r="F24" s="155">
        <f>SUM(F26:F34)</f>
        <v>0</v>
      </c>
      <c r="G24" s="155">
        <f>+D24+E24-F24</f>
        <v>229738890.44000003</v>
      </c>
      <c r="H24" s="155">
        <f>+G24-D24</f>
        <v>1889815.5300000012</v>
      </c>
      <c r="I24" s="156"/>
      <c r="K24" s="157"/>
    </row>
    <row r="25" spans="1:14" ht="5.0999999999999996" customHeight="1">
      <c r="A25" s="123"/>
      <c r="B25" s="51"/>
      <c r="C25" s="159"/>
      <c r="D25" s="158"/>
      <c r="E25" s="158"/>
      <c r="F25" s="158"/>
      <c r="G25" s="158"/>
      <c r="H25" s="158"/>
      <c r="I25" s="56"/>
      <c r="K25" s="157"/>
    </row>
    <row r="26" spans="1:14" ht="19.5" customHeight="1">
      <c r="A26" s="123"/>
      <c r="B26" s="684" t="s">
        <v>28</v>
      </c>
      <c r="C26" s="684"/>
      <c r="D26" s="58">
        <v>0</v>
      </c>
      <c r="E26" s="58">
        <v>0</v>
      </c>
      <c r="F26" s="58">
        <v>0</v>
      </c>
      <c r="G26" s="108">
        <f>+D26+E26-F26</f>
        <v>0</v>
      </c>
      <c r="H26" s="108">
        <f>+G26-D26</f>
        <v>0</v>
      </c>
      <c r="I26" s="56"/>
      <c r="K26" s="157"/>
    </row>
    <row r="27" spans="1:14" ht="19.5" customHeight="1">
      <c r="A27" s="123"/>
      <c r="B27" s="684" t="s">
        <v>30</v>
      </c>
      <c r="C27" s="684"/>
      <c r="D27" s="58">
        <v>0</v>
      </c>
      <c r="E27" s="58">
        <v>0</v>
      </c>
      <c r="F27" s="58">
        <v>0</v>
      </c>
      <c r="G27" s="108">
        <f t="shared" ref="G27:G34" si="3">+D27+E27-F27</f>
        <v>0</v>
      </c>
      <c r="H27" s="108">
        <f t="shared" ref="H27:H34" si="4">+G27-D27</f>
        <v>0</v>
      </c>
      <c r="I27" s="56"/>
      <c r="K27" s="157"/>
    </row>
    <row r="28" spans="1:14" ht="19.5" customHeight="1">
      <c r="A28" s="123"/>
      <c r="B28" s="684" t="s">
        <v>32</v>
      </c>
      <c r="C28" s="684"/>
      <c r="D28" s="58">
        <v>156351447.37</v>
      </c>
      <c r="E28" s="58">
        <v>1390797.94</v>
      </c>
      <c r="F28" s="58">
        <v>0</v>
      </c>
      <c r="G28" s="108">
        <f t="shared" si="3"/>
        <v>157742245.31</v>
      </c>
      <c r="H28" s="108">
        <f t="shared" si="4"/>
        <v>1390797.9399999976</v>
      </c>
      <c r="I28" s="56"/>
      <c r="K28" s="157"/>
    </row>
    <row r="29" spans="1:14" ht="19.5" customHeight="1">
      <c r="A29" s="123"/>
      <c r="B29" s="684" t="s">
        <v>148</v>
      </c>
      <c r="C29" s="684"/>
      <c r="D29" s="58">
        <v>84970012.189999998</v>
      </c>
      <c r="E29" s="58">
        <v>499017.59</v>
      </c>
      <c r="F29" s="58">
        <v>0</v>
      </c>
      <c r="G29" s="108">
        <f t="shared" si="3"/>
        <v>85469029.780000001</v>
      </c>
      <c r="H29" s="108">
        <f t="shared" si="4"/>
        <v>499017.59000000358</v>
      </c>
      <c r="I29" s="56"/>
      <c r="K29" s="157"/>
    </row>
    <row r="30" spans="1:14" ht="19.5" customHeight="1">
      <c r="A30" s="123"/>
      <c r="B30" s="684" t="s">
        <v>36</v>
      </c>
      <c r="C30" s="684"/>
      <c r="D30" s="58">
        <v>0</v>
      </c>
      <c r="E30" s="58">
        <v>0</v>
      </c>
      <c r="F30" s="58">
        <v>0</v>
      </c>
      <c r="G30" s="108">
        <f t="shared" si="3"/>
        <v>0</v>
      </c>
      <c r="H30" s="108">
        <f t="shared" si="4"/>
        <v>0</v>
      </c>
      <c r="I30" s="56"/>
      <c r="K30" s="157"/>
    </row>
    <row r="31" spans="1:14" ht="19.5" customHeight="1">
      <c r="A31" s="123"/>
      <c r="B31" s="684" t="s">
        <v>38</v>
      </c>
      <c r="C31" s="684"/>
      <c r="D31" s="58">
        <v>-13601669.92</v>
      </c>
      <c r="E31" s="58">
        <v>0</v>
      </c>
      <c r="F31" s="58">
        <v>0</v>
      </c>
      <c r="G31" s="108">
        <f t="shared" si="3"/>
        <v>-13601669.92</v>
      </c>
      <c r="H31" s="108">
        <f t="shared" si="4"/>
        <v>0</v>
      </c>
      <c r="I31" s="56"/>
      <c r="K31" s="157"/>
    </row>
    <row r="32" spans="1:14" ht="19.5" customHeight="1">
      <c r="A32" s="123"/>
      <c r="B32" s="684" t="s">
        <v>40</v>
      </c>
      <c r="C32" s="684"/>
      <c r="D32" s="58">
        <v>129285.27</v>
      </c>
      <c r="E32" s="58">
        <v>0</v>
      </c>
      <c r="F32" s="58">
        <v>0</v>
      </c>
      <c r="G32" s="108">
        <f t="shared" si="3"/>
        <v>129285.27</v>
      </c>
      <c r="H32" s="108">
        <f t="shared" si="4"/>
        <v>0</v>
      </c>
      <c r="I32" s="56"/>
      <c r="K32" s="157"/>
    </row>
    <row r="33" spans="1:17" ht="19.5" customHeight="1">
      <c r="A33" s="123"/>
      <c r="B33" s="684" t="s">
        <v>41</v>
      </c>
      <c r="C33" s="684"/>
      <c r="D33" s="58">
        <v>0</v>
      </c>
      <c r="E33" s="58">
        <v>0</v>
      </c>
      <c r="F33" s="58">
        <v>0</v>
      </c>
      <c r="G33" s="108">
        <f t="shared" si="3"/>
        <v>0</v>
      </c>
      <c r="H33" s="108">
        <f t="shared" si="4"/>
        <v>0</v>
      </c>
      <c r="I33" s="56"/>
      <c r="K33" s="157"/>
    </row>
    <row r="34" spans="1:17" ht="19.5" customHeight="1">
      <c r="A34" s="123"/>
      <c r="B34" s="684" t="s">
        <v>43</v>
      </c>
      <c r="C34" s="684"/>
      <c r="D34" s="58">
        <v>0</v>
      </c>
      <c r="E34" s="58">
        <v>0</v>
      </c>
      <c r="F34" s="58">
        <v>0</v>
      </c>
      <c r="G34" s="108">
        <f t="shared" si="3"/>
        <v>0</v>
      </c>
      <c r="H34" s="108">
        <f t="shared" si="4"/>
        <v>0</v>
      </c>
      <c r="I34" s="56"/>
      <c r="K34" s="157" t="str">
        <f>IF(EAA!G34=ESF!D37," ","error")</f>
        <v xml:space="preserve"> </v>
      </c>
    </row>
    <row r="35" spans="1:17">
      <c r="A35" s="123"/>
      <c r="B35" s="159"/>
      <c r="C35" s="159"/>
      <c r="D35" s="160"/>
      <c r="E35" s="158"/>
      <c r="F35" s="158"/>
      <c r="G35" s="158"/>
      <c r="H35" s="158"/>
      <c r="I35" s="56"/>
      <c r="K35" s="157"/>
    </row>
    <row r="36" spans="1:17" ht="6" customHeight="1">
      <c r="A36" s="694"/>
      <c r="B36" s="695"/>
      <c r="C36" s="695"/>
      <c r="D36" s="695"/>
      <c r="E36" s="695"/>
      <c r="F36" s="695"/>
      <c r="G36" s="695"/>
      <c r="H36" s="695"/>
      <c r="I36" s="696"/>
    </row>
    <row r="37" spans="1:17" ht="6" customHeight="1">
      <c r="A37" s="53"/>
      <c r="B37" s="161"/>
      <c r="C37" s="162"/>
      <c r="E37" s="53"/>
      <c r="F37" s="53"/>
      <c r="G37" s="53"/>
      <c r="H37" s="53"/>
      <c r="I37" s="53"/>
    </row>
    <row r="38" spans="1:17" ht="15" customHeight="1">
      <c r="A38" s="33"/>
      <c r="B38" s="697" t="s">
        <v>76</v>
      </c>
      <c r="C38" s="697"/>
      <c r="D38" s="697"/>
      <c r="E38" s="697"/>
      <c r="F38" s="697"/>
      <c r="G38" s="697"/>
      <c r="H38" s="697"/>
      <c r="I38" s="60"/>
      <c r="J38" s="60"/>
      <c r="K38" s="33"/>
      <c r="L38" s="33"/>
      <c r="M38" s="33"/>
      <c r="N38" s="33"/>
      <c r="O38" s="33"/>
      <c r="P38" s="33"/>
      <c r="Q38" s="33"/>
    </row>
    <row r="39" spans="1:17" ht="9.75" customHeight="1">
      <c r="A39" s="33"/>
      <c r="B39" s="60"/>
      <c r="C39" s="81"/>
      <c r="D39" s="82"/>
      <c r="E39" s="82"/>
      <c r="F39" s="33"/>
      <c r="G39" s="83"/>
      <c r="H39" s="81"/>
      <c r="I39" s="82"/>
      <c r="J39" s="82"/>
      <c r="K39" s="33"/>
      <c r="L39" s="33"/>
      <c r="M39" s="33"/>
      <c r="N39" s="33"/>
      <c r="O39" s="33"/>
      <c r="P39" s="33"/>
      <c r="Q39" s="33"/>
    </row>
    <row r="40" spans="1:17" ht="50.1" customHeight="1">
      <c r="A40" s="33"/>
      <c r="B40" s="698"/>
      <c r="C40" s="698"/>
      <c r="D40" s="82"/>
      <c r="E40" s="164"/>
      <c r="F40" s="164"/>
      <c r="G40" s="165"/>
      <c r="H40" s="165"/>
      <c r="I40" s="82"/>
      <c r="J40" s="82"/>
      <c r="K40" s="33"/>
      <c r="L40" s="33"/>
      <c r="M40" s="33"/>
      <c r="N40" s="33"/>
      <c r="O40" s="33"/>
      <c r="P40" s="33"/>
      <c r="Q40" s="33"/>
    </row>
    <row r="41" spans="1:17" ht="14.1" customHeight="1">
      <c r="A41" s="33"/>
      <c r="B41" s="673" t="s">
        <v>740</v>
      </c>
      <c r="C41" s="673"/>
      <c r="D41" s="36"/>
      <c r="E41" s="673" t="s">
        <v>650</v>
      </c>
      <c r="F41" s="673"/>
      <c r="G41" s="699"/>
      <c r="H41" s="699"/>
      <c r="I41" s="86"/>
      <c r="J41" s="33"/>
      <c r="P41" s="33"/>
      <c r="Q41" s="33"/>
    </row>
    <row r="42" spans="1:17" ht="14.1" customHeight="1">
      <c r="A42" s="33"/>
      <c r="B42" s="669" t="s">
        <v>556</v>
      </c>
      <c r="C42" s="669"/>
      <c r="D42" s="106"/>
      <c r="E42" s="669" t="s">
        <v>669</v>
      </c>
      <c r="F42" s="669"/>
      <c r="G42" s="669"/>
      <c r="H42" s="669"/>
      <c r="I42" s="86"/>
      <c r="J42" s="33"/>
      <c r="P42" s="33"/>
      <c r="Q42" s="33"/>
    </row>
    <row r="43" spans="1:17">
      <c r="B43" s="487"/>
      <c r="C43" s="487"/>
      <c r="D43" s="39"/>
      <c r="E43" s="33"/>
      <c r="F43" s="33"/>
      <c r="G43" s="33"/>
    </row>
    <row r="44" spans="1:17">
      <c r="B44" s="33"/>
      <c r="C44" s="33"/>
      <c r="D44" s="494"/>
      <c r="E44" s="73"/>
      <c r="F44" s="33"/>
      <c r="G44" s="33"/>
    </row>
    <row r="45" spans="1:17">
      <c r="D45" s="668" t="s">
        <v>563</v>
      </c>
      <c r="E45" s="668"/>
    </row>
    <row r="46" spans="1:17">
      <c r="D46" s="668" t="s">
        <v>564</v>
      </c>
      <c r="E46" s="668"/>
    </row>
  </sheetData>
  <sheetProtection formatCells="0" selectLockedCells="1"/>
  <mergeCells count="40">
    <mergeCell ref="D45:E45"/>
    <mergeCell ref="D46:E46"/>
    <mergeCell ref="B41:C41"/>
    <mergeCell ref="B42:C42"/>
    <mergeCell ref="B33:C33"/>
    <mergeCell ref="B34:C34"/>
    <mergeCell ref="A36:I36"/>
    <mergeCell ref="B38:H38"/>
    <mergeCell ref="B40:C40"/>
    <mergeCell ref="E41:F41"/>
    <mergeCell ref="G41:H41"/>
    <mergeCell ref="E42:F42"/>
    <mergeCell ref="G42:H42"/>
    <mergeCell ref="B32:C32"/>
    <mergeCell ref="B19:C19"/>
    <mergeCell ref="B20:C20"/>
    <mergeCell ref="B21:C21"/>
    <mergeCell ref="B22:C22"/>
    <mergeCell ref="B24:C24"/>
    <mergeCell ref="B26:C26"/>
    <mergeCell ref="B27:C27"/>
    <mergeCell ref="B28:C28"/>
    <mergeCell ref="B29:C29"/>
    <mergeCell ref="B30:C30"/>
    <mergeCell ref="B31:C31"/>
    <mergeCell ref="A3:H3"/>
    <mergeCell ref="C1:G1"/>
    <mergeCell ref="C2:G2"/>
    <mergeCell ref="D5:F5"/>
    <mergeCell ref="B18:C18"/>
    <mergeCell ref="C4:G4"/>
    <mergeCell ref="A6:I6"/>
    <mergeCell ref="A7:I7"/>
    <mergeCell ref="B8:C9"/>
    <mergeCell ref="A10:I10"/>
    <mergeCell ref="A11:I11"/>
    <mergeCell ref="B12:C12"/>
    <mergeCell ref="B14:C14"/>
    <mergeCell ref="B16:C16"/>
    <mergeCell ref="B17:C17"/>
  </mergeCells>
  <printOptions verticalCentered="1"/>
  <pageMargins left="0.35" right="0" top="0.39" bottom="0.59055118110236227" header="0" footer="0"/>
  <pageSetup scale="80" orientation="landscape" r:id="rId1"/>
  <ignoredErrors>
    <ignoredError sqref="D23:D25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showGridLines="0" topLeftCell="D1" zoomScaleNormal="100" workbookViewId="0">
      <selection activeCell="I42" sqref="I42"/>
    </sheetView>
  </sheetViews>
  <sheetFormatPr baseColWidth="10" defaultRowHeight="12.75"/>
  <cols>
    <col min="1" max="1" width="4.85546875" style="213" customWidth="1"/>
    <col min="2" max="2" width="14.5703125" style="213" customWidth="1"/>
    <col min="3" max="3" width="18.85546875" style="213" customWidth="1"/>
    <col min="4" max="4" width="21.85546875" style="213" customWidth="1"/>
    <col min="5" max="5" width="3.42578125" style="213" customWidth="1"/>
    <col min="6" max="6" width="22.28515625" style="213" customWidth="1"/>
    <col min="7" max="7" width="29.7109375" style="213" customWidth="1"/>
    <col min="8" max="8" width="20.7109375" style="213" customWidth="1"/>
    <col min="9" max="9" width="20.85546875" style="213" customWidth="1"/>
    <col min="10" max="10" width="3.7109375" style="213" customWidth="1"/>
    <col min="11" max="16384" width="11.42578125" style="168"/>
  </cols>
  <sheetData>
    <row r="1" spans="1:10" ht="7.5" customHeight="1">
      <c r="A1" s="166"/>
      <c r="B1" s="167"/>
      <c r="C1" s="702"/>
      <c r="D1" s="702"/>
      <c r="E1" s="702"/>
      <c r="F1" s="702"/>
      <c r="G1" s="702"/>
      <c r="H1" s="702"/>
      <c r="I1" s="167"/>
      <c r="J1" s="167"/>
    </row>
    <row r="2" spans="1:10" ht="14.1" customHeight="1">
      <c r="A2" s="166"/>
      <c r="B2" s="167"/>
      <c r="C2" s="702" t="s">
        <v>454</v>
      </c>
      <c r="D2" s="702"/>
      <c r="E2" s="702"/>
      <c r="F2" s="702"/>
      <c r="G2" s="702"/>
      <c r="H2" s="702"/>
      <c r="I2" s="167"/>
      <c r="J2" s="167"/>
    </row>
    <row r="3" spans="1:10" ht="14.1" customHeight="1">
      <c r="A3" s="661" t="s">
        <v>747</v>
      </c>
      <c r="B3" s="661"/>
      <c r="C3" s="661"/>
      <c r="D3" s="661"/>
      <c r="E3" s="661"/>
      <c r="F3" s="661"/>
      <c r="G3" s="661"/>
      <c r="H3" s="661"/>
      <c r="I3" s="661"/>
      <c r="J3" s="661"/>
    </row>
    <row r="4" spans="1:10" ht="14.1" customHeight="1">
      <c r="A4" s="166"/>
      <c r="B4" s="167"/>
      <c r="C4" s="702" t="s">
        <v>0</v>
      </c>
      <c r="D4" s="702"/>
      <c r="E4" s="702"/>
      <c r="F4" s="702"/>
      <c r="G4" s="702"/>
      <c r="H4" s="702"/>
      <c r="I4" s="167"/>
      <c r="J4" s="167"/>
    </row>
    <row r="5" spans="1:10" ht="6" customHeight="1">
      <c r="A5" s="169"/>
      <c r="B5" s="703"/>
      <c r="C5" s="703"/>
      <c r="D5" s="704"/>
      <c r="E5" s="704"/>
      <c r="F5" s="704"/>
      <c r="G5" s="704"/>
      <c r="H5" s="704"/>
      <c r="I5" s="704"/>
      <c r="J5" s="170"/>
    </row>
    <row r="6" spans="1:10" ht="20.100000000000001" customHeight="1">
      <c r="A6" s="171"/>
      <c r="B6" s="172"/>
      <c r="C6" s="32"/>
      <c r="D6" s="31" t="s">
        <v>3</v>
      </c>
      <c r="E6" s="662" t="s">
        <v>559</v>
      </c>
      <c r="F6" s="662"/>
      <c r="G6" s="662"/>
      <c r="H6" s="32"/>
      <c r="I6" s="32"/>
      <c r="J6" s="32"/>
    </row>
    <row r="7" spans="1:10" ht="5.0999999999999996" customHeight="1">
      <c r="A7" s="173"/>
      <c r="B7" s="705"/>
      <c r="C7" s="705"/>
      <c r="D7" s="705"/>
      <c r="E7" s="705"/>
      <c r="F7" s="705"/>
      <c r="G7" s="705"/>
      <c r="H7" s="705"/>
      <c r="I7" s="705"/>
      <c r="J7" s="705"/>
    </row>
    <row r="8" spans="1:10" ht="3" customHeight="1">
      <c r="A8" s="173"/>
      <c r="B8" s="705"/>
      <c r="C8" s="705"/>
      <c r="D8" s="705"/>
      <c r="E8" s="705"/>
      <c r="F8" s="705"/>
      <c r="G8" s="705"/>
      <c r="H8" s="705"/>
      <c r="I8" s="705"/>
      <c r="J8" s="705"/>
    </row>
    <row r="9" spans="1:10" ht="30" customHeight="1">
      <c r="A9" s="174"/>
      <c r="B9" s="706" t="s">
        <v>149</v>
      </c>
      <c r="C9" s="706"/>
      <c r="D9" s="706"/>
      <c r="E9" s="175"/>
      <c r="F9" s="176" t="s">
        <v>150</v>
      </c>
      <c r="G9" s="176" t="s">
        <v>151</v>
      </c>
      <c r="H9" s="175" t="s">
        <v>152</v>
      </c>
      <c r="I9" s="175" t="s">
        <v>153</v>
      </c>
      <c r="J9" s="177"/>
    </row>
    <row r="10" spans="1:10" ht="3" customHeight="1">
      <c r="A10" s="178"/>
      <c r="B10" s="705"/>
      <c r="C10" s="705"/>
      <c r="D10" s="705"/>
      <c r="E10" s="705"/>
      <c r="F10" s="705"/>
      <c r="G10" s="705"/>
      <c r="H10" s="705"/>
      <c r="I10" s="705"/>
      <c r="J10" s="707"/>
    </row>
    <row r="11" spans="1:10" ht="9.9499999999999993" customHeight="1">
      <c r="A11" s="179"/>
      <c r="B11" s="700"/>
      <c r="C11" s="700"/>
      <c r="D11" s="700"/>
      <c r="E11" s="700"/>
      <c r="F11" s="700"/>
      <c r="G11" s="700"/>
      <c r="H11" s="700"/>
      <c r="I11" s="700"/>
      <c r="J11" s="701"/>
    </row>
    <row r="12" spans="1:10">
      <c r="A12" s="179"/>
      <c r="B12" s="709" t="s">
        <v>154</v>
      </c>
      <c r="C12" s="709"/>
      <c r="D12" s="709"/>
      <c r="E12" s="180"/>
      <c r="F12" s="180"/>
      <c r="G12" s="180"/>
      <c r="H12" s="180"/>
      <c r="I12" s="180"/>
      <c r="J12" s="181"/>
    </row>
    <row r="13" spans="1:10">
      <c r="A13" s="182"/>
      <c r="B13" s="710" t="s">
        <v>155</v>
      </c>
      <c r="C13" s="710"/>
      <c r="D13" s="710"/>
      <c r="E13" s="183"/>
      <c r="F13" s="183"/>
      <c r="G13" s="183"/>
      <c r="H13" s="183"/>
      <c r="I13" s="183"/>
      <c r="J13" s="184"/>
    </row>
    <row r="14" spans="1:10">
      <c r="A14" s="182"/>
      <c r="B14" s="709" t="s">
        <v>156</v>
      </c>
      <c r="C14" s="709"/>
      <c r="D14" s="709"/>
      <c r="E14" s="183"/>
      <c r="F14" s="185"/>
      <c r="G14" s="185"/>
      <c r="H14" s="126">
        <f>SUM(H15:H17)</f>
        <v>0</v>
      </c>
      <c r="I14" s="126">
        <f>SUM(I15:I17)</f>
        <v>0</v>
      </c>
      <c r="J14" s="186"/>
    </row>
    <row r="15" spans="1:10">
      <c r="A15" s="187"/>
      <c r="B15" s="188"/>
      <c r="C15" s="711" t="s">
        <v>157</v>
      </c>
      <c r="D15" s="711"/>
      <c r="E15" s="183"/>
      <c r="F15" s="189"/>
      <c r="G15" s="189"/>
      <c r="H15" s="190">
        <v>0</v>
      </c>
      <c r="I15" s="190">
        <v>0</v>
      </c>
      <c r="J15" s="191"/>
    </row>
    <row r="16" spans="1:10">
      <c r="A16" s="187"/>
      <c r="B16" s="188"/>
      <c r="C16" s="711" t="s">
        <v>158</v>
      </c>
      <c r="D16" s="711"/>
      <c r="E16" s="183"/>
      <c r="F16" s="189"/>
      <c r="G16" s="189"/>
      <c r="H16" s="190">
        <v>0</v>
      </c>
      <c r="I16" s="190">
        <v>0</v>
      </c>
      <c r="J16" s="191"/>
    </row>
    <row r="17" spans="1:10">
      <c r="A17" s="187"/>
      <c r="B17" s="188"/>
      <c r="C17" s="711" t="s">
        <v>159</v>
      </c>
      <c r="D17" s="711"/>
      <c r="E17" s="183"/>
      <c r="F17" s="189"/>
      <c r="G17" s="189"/>
      <c r="H17" s="190">
        <v>0</v>
      </c>
      <c r="I17" s="190">
        <v>0</v>
      </c>
      <c r="J17" s="191"/>
    </row>
    <row r="18" spans="1:10" ht="9.9499999999999993" customHeight="1">
      <c r="A18" s="187"/>
      <c r="B18" s="188"/>
      <c r="C18" s="188"/>
      <c r="D18" s="192"/>
      <c r="E18" s="183"/>
      <c r="F18" s="193"/>
      <c r="G18" s="193"/>
      <c r="H18" s="194"/>
      <c r="I18" s="194"/>
      <c r="J18" s="191"/>
    </row>
    <row r="19" spans="1:10">
      <c r="A19" s="182"/>
      <c r="B19" s="709" t="s">
        <v>160</v>
      </c>
      <c r="C19" s="709"/>
      <c r="D19" s="709"/>
      <c r="E19" s="183"/>
      <c r="F19" s="185"/>
      <c r="G19" s="185"/>
      <c r="H19" s="126">
        <f>SUM(H20:H23)</f>
        <v>0</v>
      </c>
      <c r="I19" s="126">
        <f>SUM(I20:I23)</f>
        <v>0</v>
      </c>
      <c r="J19" s="186"/>
    </row>
    <row r="20" spans="1:10">
      <c r="A20" s="187"/>
      <c r="B20" s="188"/>
      <c r="C20" s="711" t="s">
        <v>161</v>
      </c>
      <c r="D20" s="711"/>
      <c r="E20" s="183"/>
      <c r="F20" s="189"/>
      <c r="G20" s="189"/>
      <c r="H20" s="190">
        <v>0</v>
      </c>
      <c r="I20" s="190">
        <v>0</v>
      </c>
      <c r="J20" s="191"/>
    </row>
    <row r="21" spans="1:10">
      <c r="A21" s="187"/>
      <c r="B21" s="188"/>
      <c r="C21" s="711" t="s">
        <v>162</v>
      </c>
      <c r="D21" s="711"/>
      <c r="E21" s="183"/>
      <c r="F21" s="189"/>
      <c r="G21" s="189"/>
      <c r="H21" s="190">
        <v>0</v>
      </c>
      <c r="I21" s="190">
        <v>0</v>
      </c>
      <c r="J21" s="191"/>
    </row>
    <row r="22" spans="1:10">
      <c r="A22" s="187"/>
      <c r="B22" s="188"/>
      <c r="C22" s="711" t="s">
        <v>158</v>
      </c>
      <c r="D22" s="711"/>
      <c r="E22" s="183"/>
      <c r="F22" s="189"/>
      <c r="G22" s="189"/>
      <c r="H22" s="190">
        <v>0</v>
      </c>
      <c r="I22" s="190">
        <v>0</v>
      </c>
      <c r="J22" s="191"/>
    </row>
    <row r="23" spans="1:10">
      <c r="A23" s="187"/>
      <c r="B23" s="195"/>
      <c r="C23" s="711" t="s">
        <v>159</v>
      </c>
      <c r="D23" s="711"/>
      <c r="E23" s="183"/>
      <c r="F23" s="189"/>
      <c r="G23" s="189"/>
      <c r="H23" s="196">
        <v>0</v>
      </c>
      <c r="I23" s="196">
        <v>0</v>
      </c>
      <c r="J23" s="191"/>
    </row>
    <row r="24" spans="1:10" ht="9.9499999999999993" customHeight="1">
      <c r="A24" s="187"/>
      <c r="B24" s="188"/>
      <c r="C24" s="188"/>
      <c r="D24" s="192"/>
      <c r="E24" s="183"/>
      <c r="F24" s="197"/>
      <c r="G24" s="197"/>
      <c r="H24" s="198"/>
      <c r="I24" s="198"/>
      <c r="J24" s="191"/>
    </row>
    <row r="25" spans="1:10">
      <c r="A25" s="199"/>
      <c r="B25" s="708" t="s">
        <v>163</v>
      </c>
      <c r="C25" s="708"/>
      <c r="D25" s="708"/>
      <c r="E25" s="200"/>
      <c r="F25" s="201"/>
      <c r="G25" s="201"/>
      <c r="H25" s="202">
        <f>H14+H19</f>
        <v>0</v>
      </c>
      <c r="I25" s="202">
        <f>I14+I19</f>
        <v>0</v>
      </c>
      <c r="J25" s="203"/>
    </row>
    <row r="26" spans="1:10">
      <c r="A26" s="182"/>
      <c r="B26" s="188"/>
      <c r="C26" s="188"/>
      <c r="D26" s="204"/>
      <c r="E26" s="183"/>
      <c r="F26" s="197"/>
      <c r="G26" s="197"/>
      <c r="H26" s="198"/>
      <c r="I26" s="198"/>
      <c r="J26" s="186"/>
    </row>
    <row r="27" spans="1:10">
      <c r="A27" s="182"/>
      <c r="B27" s="710" t="s">
        <v>164</v>
      </c>
      <c r="C27" s="710"/>
      <c r="D27" s="710"/>
      <c r="E27" s="183"/>
      <c r="F27" s="197"/>
      <c r="G27" s="197"/>
      <c r="H27" s="198"/>
      <c r="I27" s="198"/>
      <c r="J27" s="186"/>
    </row>
    <row r="28" spans="1:10">
      <c r="A28" s="182"/>
      <c r="B28" s="709" t="s">
        <v>156</v>
      </c>
      <c r="C28" s="709"/>
      <c r="D28" s="709"/>
      <c r="E28" s="183"/>
      <c r="F28" s="185"/>
      <c r="G28" s="185"/>
      <c r="H28" s="126">
        <f>SUM(H29:H31)</f>
        <v>0</v>
      </c>
      <c r="I28" s="126">
        <f>SUM(I29:I31)</f>
        <v>0</v>
      </c>
      <c r="J28" s="186"/>
    </row>
    <row r="29" spans="1:10">
      <c r="A29" s="187"/>
      <c r="B29" s="188"/>
      <c r="C29" s="711" t="s">
        <v>157</v>
      </c>
      <c r="D29" s="711"/>
      <c r="E29" s="183"/>
      <c r="F29" s="189"/>
      <c r="G29" s="189"/>
      <c r="H29" s="190">
        <v>0</v>
      </c>
      <c r="I29" s="190">
        <v>0</v>
      </c>
      <c r="J29" s="191"/>
    </row>
    <row r="30" spans="1:10">
      <c r="A30" s="187"/>
      <c r="B30" s="195"/>
      <c r="C30" s="711" t="s">
        <v>158</v>
      </c>
      <c r="D30" s="711"/>
      <c r="E30" s="195"/>
      <c r="F30" s="205"/>
      <c r="G30" s="205"/>
      <c r="H30" s="190">
        <v>0</v>
      </c>
      <c r="I30" s="190">
        <v>0</v>
      </c>
      <c r="J30" s="191"/>
    </row>
    <row r="31" spans="1:10">
      <c r="A31" s="187"/>
      <c r="B31" s="195"/>
      <c r="C31" s="711" t="s">
        <v>159</v>
      </c>
      <c r="D31" s="711"/>
      <c r="E31" s="195"/>
      <c r="F31" s="205"/>
      <c r="G31" s="205"/>
      <c r="H31" s="190">
        <v>0</v>
      </c>
      <c r="I31" s="190">
        <v>0</v>
      </c>
      <c r="J31" s="191"/>
    </row>
    <row r="32" spans="1:10" ht="9.9499999999999993" customHeight="1">
      <c r="A32" s="187"/>
      <c r="B32" s="188"/>
      <c r="C32" s="188"/>
      <c r="D32" s="192"/>
      <c r="E32" s="183"/>
      <c r="F32" s="197"/>
      <c r="G32" s="197"/>
      <c r="H32" s="198"/>
      <c r="I32" s="198"/>
      <c r="J32" s="191"/>
    </row>
    <row r="33" spans="1:10">
      <c r="A33" s="182"/>
      <c r="B33" s="709" t="s">
        <v>160</v>
      </c>
      <c r="C33" s="709"/>
      <c r="D33" s="709"/>
      <c r="E33" s="183"/>
      <c r="F33" s="185"/>
      <c r="G33" s="185"/>
      <c r="H33" s="126">
        <f>SUM(H34:H37)</f>
        <v>0</v>
      </c>
      <c r="I33" s="126">
        <f>SUM(I34:I37)</f>
        <v>0</v>
      </c>
      <c r="J33" s="186"/>
    </row>
    <row r="34" spans="1:10">
      <c r="A34" s="187"/>
      <c r="B34" s="188"/>
      <c r="C34" s="711" t="s">
        <v>161</v>
      </c>
      <c r="D34" s="711"/>
      <c r="E34" s="183"/>
      <c r="F34" s="189"/>
      <c r="G34" s="189"/>
      <c r="H34" s="190">
        <v>0</v>
      </c>
      <c r="I34" s="190">
        <v>0</v>
      </c>
      <c r="J34" s="191"/>
    </row>
    <row r="35" spans="1:10">
      <c r="A35" s="187"/>
      <c r="B35" s="188"/>
      <c r="C35" s="711" t="s">
        <v>162</v>
      </c>
      <c r="D35" s="711"/>
      <c r="E35" s="183"/>
      <c r="F35" s="189"/>
      <c r="G35" s="189"/>
      <c r="H35" s="190">
        <v>0</v>
      </c>
      <c r="I35" s="190">
        <v>0</v>
      </c>
      <c r="J35" s="191"/>
    </row>
    <row r="36" spans="1:10">
      <c r="A36" s="187"/>
      <c r="B36" s="188"/>
      <c r="C36" s="711" t="s">
        <v>158</v>
      </c>
      <c r="D36" s="711"/>
      <c r="E36" s="183"/>
      <c r="F36" s="189"/>
      <c r="G36" s="189"/>
      <c r="H36" s="190">
        <v>0</v>
      </c>
      <c r="I36" s="190">
        <v>0</v>
      </c>
      <c r="J36" s="191"/>
    </row>
    <row r="37" spans="1:10">
      <c r="A37" s="187"/>
      <c r="B37" s="183"/>
      <c r="C37" s="711" t="s">
        <v>159</v>
      </c>
      <c r="D37" s="711"/>
      <c r="E37" s="183"/>
      <c r="F37" s="189"/>
      <c r="G37" s="189"/>
      <c r="H37" s="190">
        <v>0</v>
      </c>
      <c r="I37" s="190">
        <v>0</v>
      </c>
      <c r="J37" s="191"/>
    </row>
    <row r="38" spans="1:10" ht="9.9499999999999993" customHeight="1">
      <c r="A38" s="187"/>
      <c r="B38" s="183"/>
      <c r="C38" s="183"/>
      <c r="D38" s="192"/>
      <c r="E38" s="183"/>
      <c r="F38" s="197"/>
      <c r="G38" s="197"/>
      <c r="H38" s="198"/>
      <c r="I38" s="198"/>
      <c r="J38" s="191"/>
    </row>
    <row r="39" spans="1:10">
      <c r="A39" s="199"/>
      <c r="B39" s="708" t="s">
        <v>165</v>
      </c>
      <c r="C39" s="708"/>
      <c r="D39" s="708"/>
      <c r="E39" s="200"/>
      <c r="F39" s="206"/>
      <c r="G39" s="206"/>
      <c r="H39" s="202">
        <f>+H28+H33</f>
        <v>0</v>
      </c>
      <c r="I39" s="202">
        <f>+I28+I33</f>
        <v>0</v>
      </c>
      <c r="J39" s="203"/>
    </row>
    <row r="40" spans="1:10">
      <c r="A40" s="187"/>
      <c r="B40" s="188"/>
      <c r="C40" s="188"/>
      <c r="D40" s="192"/>
      <c r="E40" s="183"/>
      <c r="F40" s="197"/>
      <c r="G40" s="197"/>
      <c r="H40" s="198"/>
      <c r="I40" s="198"/>
      <c r="J40" s="191"/>
    </row>
    <row r="41" spans="1:10">
      <c r="A41" s="187"/>
      <c r="B41" s="709" t="s">
        <v>166</v>
      </c>
      <c r="C41" s="709"/>
      <c r="D41" s="709"/>
      <c r="E41" s="183"/>
      <c r="F41" s="189"/>
      <c r="G41" s="189"/>
      <c r="H41" s="207">
        <v>49302101.93</v>
      </c>
      <c r="I41" s="207">
        <v>46781037.43</v>
      </c>
      <c r="J41" s="191"/>
    </row>
    <row r="42" spans="1:10">
      <c r="A42" s="187"/>
      <c r="B42" s="188"/>
      <c r="C42" s="188"/>
      <c r="D42" s="192"/>
      <c r="E42" s="183"/>
      <c r="F42" s="197"/>
      <c r="G42" s="197"/>
      <c r="H42" s="198"/>
      <c r="I42" s="198"/>
      <c r="J42" s="191"/>
    </row>
    <row r="43" spans="1:10">
      <c r="A43" s="208"/>
      <c r="B43" s="712" t="s">
        <v>167</v>
      </c>
      <c r="C43" s="712"/>
      <c r="D43" s="712"/>
      <c r="E43" s="209"/>
      <c r="F43" s="210"/>
      <c r="G43" s="210"/>
      <c r="H43" s="211">
        <f>H25+H39+H41</f>
        <v>49302101.93</v>
      </c>
      <c r="I43" s="211">
        <f>I25+I39+I41</f>
        <v>46781037.43</v>
      </c>
      <c r="J43" s="212"/>
    </row>
    <row r="44" spans="1:10" ht="6" customHeight="1">
      <c r="B44" s="710"/>
      <c r="C44" s="710"/>
      <c r="D44" s="710"/>
      <c r="E44" s="710"/>
      <c r="F44" s="710"/>
      <c r="G44" s="710"/>
      <c r="H44" s="710"/>
      <c r="I44" s="710"/>
      <c r="J44" s="710"/>
    </row>
    <row r="45" spans="1:10" ht="6" customHeight="1">
      <c r="B45" s="214"/>
      <c r="C45" s="214"/>
      <c r="D45" s="215"/>
      <c r="E45" s="216"/>
      <c r="F45" s="215"/>
      <c r="G45" s="216"/>
      <c r="H45" s="216"/>
      <c r="I45" s="216"/>
    </row>
    <row r="46" spans="1:10" s="217" customFormat="1" ht="15" customHeight="1">
      <c r="A46" s="168"/>
      <c r="B46" s="713" t="s">
        <v>76</v>
      </c>
      <c r="C46" s="713"/>
      <c r="D46" s="713"/>
      <c r="E46" s="713"/>
      <c r="F46" s="713"/>
      <c r="G46" s="713"/>
      <c r="H46" s="713"/>
      <c r="I46" s="713"/>
      <c r="J46" s="713"/>
    </row>
    <row r="47" spans="1:10" s="217" customFormat="1" ht="28.5" customHeight="1">
      <c r="A47" s="168"/>
      <c r="B47" s="192"/>
      <c r="C47" s="218"/>
      <c r="D47" s="219"/>
      <c r="E47" s="219"/>
      <c r="F47" s="168"/>
      <c r="G47" s="220"/>
      <c r="H47" s="221"/>
      <c r="I47" s="221"/>
      <c r="J47" s="219"/>
    </row>
    <row r="48" spans="1:10" s="217" customFormat="1" ht="25.5" customHeight="1">
      <c r="A48" s="168"/>
      <c r="B48" s="192"/>
      <c r="C48" s="671"/>
      <c r="D48" s="671"/>
      <c r="E48" s="219"/>
      <c r="F48" s="168"/>
      <c r="G48" s="672"/>
      <c r="H48" s="672"/>
      <c r="I48" s="219"/>
      <c r="J48" s="219"/>
    </row>
    <row r="49" spans="1:10" s="217" customFormat="1" ht="14.1" customHeight="1">
      <c r="A49" s="168"/>
      <c r="B49" s="198"/>
      <c r="C49" s="673" t="s">
        <v>740</v>
      </c>
      <c r="D49" s="673"/>
      <c r="E49" s="219"/>
      <c r="F49" s="219"/>
      <c r="G49" s="673" t="s">
        <v>652</v>
      </c>
      <c r="H49" s="673"/>
      <c r="I49" s="183"/>
      <c r="J49" s="219"/>
    </row>
    <row r="50" spans="1:10" s="217" customFormat="1" ht="14.1" customHeight="1">
      <c r="A50" s="168"/>
      <c r="B50" s="222"/>
      <c r="C50" s="669" t="s">
        <v>556</v>
      </c>
      <c r="D50" s="669"/>
      <c r="E50" s="223"/>
      <c r="F50" s="223"/>
      <c r="G50" s="669" t="s">
        <v>557</v>
      </c>
      <c r="H50" s="669"/>
      <c r="I50" s="183"/>
      <c r="J50" s="219"/>
    </row>
    <row r="53" spans="1:10">
      <c r="F53" s="73"/>
      <c r="G53" s="73"/>
    </row>
    <row r="54" spans="1:10">
      <c r="F54" s="668" t="s">
        <v>563</v>
      </c>
      <c r="G54" s="668"/>
    </row>
    <row r="55" spans="1:10">
      <c r="F55" s="668" t="s">
        <v>564</v>
      </c>
      <c r="G55" s="668"/>
    </row>
  </sheetData>
  <sheetProtection selectLockedCells="1"/>
  <mergeCells count="47">
    <mergeCell ref="F54:G54"/>
    <mergeCell ref="F55:G55"/>
    <mergeCell ref="C50:D50"/>
    <mergeCell ref="G50:H50"/>
    <mergeCell ref="B43:D43"/>
    <mergeCell ref="B44:J44"/>
    <mergeCell ref="B46:J46"/>
    <mergeCell ref="C48:D48"/>
    <mergeCell ref="G48:H48"/>
    <mergeCell ref="C49:D49"/>
    <mergeCell ref="G49:H49"/>
    <mergeCell ref="B41:D41"/>
    <mergeCell ref="B27:D27"/>
    <mergeCell ref="B28:D28"/>
    <mergeCell ref="C29:D29"/>
    <mergeCell ref="C30:D30"/>
    <mergeCell ref="C31:D31"/>
    <mergeCell ref="B33:D33"/>
    <mergeCell ref="C34:D34"/>
    <mergeCell ref="C35:D35"/>
    <mergeCell ref="C36:D36"/>
    <mergeCell ref="C37:D37"/>
    <mergeCell ref="B39:D39"/>
    <mergeCell ref="B25:D25"/>
    <mergeCell ref="B12:D12"/>
    <mergeCell ref="B13:D13"/>
    <mergeCell ref="B14:D14"/>
    <mergeCell ref="C15:D15"/>
    <mergeCell ref="C16:D16"/>
    <mergeCell ref="C17:D17"/>
    <mergeCell ref="B19:D19"/>
    <mergeCell ref="C20:D20"/>
    <mergeCell ref="C21:D21"/>
    <mergeCell ref="C22:D22"/>
    <mergeCell ref="C23:D23"/>
    <mergeCell ref="B11:J11"/>
    <mergeCell ref="C1:H1"/>
    <mergeCell ref="C2:H2"/>
    <mergeCell ref="C4:H4"/>
    <mergeCell ref="B5:C5"/>
    <mergeCell ref="D5:I5"/>
    <mergeCell ref="B7:J7"/>
    <mergeCell ref="B8:J8"/>
    <mergeCell ref="B9:D9"/>
    <mergeCell ref="B10:J10"/>
    <mergeCell ref="E6:G6"/>
    <mergeCell ref="A3:J3"/>
  </mergeCells>
  <printOptions verticalCentered="1"/>
  <pageMargins left="0.33" right="0" top="0.46" bottom="0.59055118110236227" header="0" footer="0"/>
  <pageSetup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showGridLines="0" topLeftCell="A10" zoomScale="85" zoomScaleNormal="85" workbookViewId="0">
      <selection activeCell="H38" sqref="H38"/>
    </sheetView>
  </sheetViews>
  <sheetFormatPr baseColWidth="10" defaultRowHeight="12.75"/>
  <cols>
    <col min="1" max="1" width="3.7109375" style="245" customWidth="1"/>
    <col min="2" max="2" width="11.7109375" style="246" customWidth="1"/>
    <col min="3" max="3" width="57.42578125" style="246" customWidth="1"/>
    <col min="4" max="6" width="18.7109375" style="247" customWidth="1"/>
    <col min="7" max="7" width="15.85546875" style="247" customWidth="1"/>
    <col min="8" max="8" width="16.140625" style="247" customWidth="1"/>
    <col min="9" max="9" width="3.28515625" style="245" customWidth="1"/>
    <col min="10" max="16384" width="11.42578125" style="26"/>
  </cols>
  <sheetData>
    <row r="1" spans="1:10" s="33" customFormat="1" ht="7.5" customHeight="1">
      <c r="A1" s="90"/>
      <c r="B1" s="93"/>
      <c r="C1" s="683"/>
      <c r="D1" s="683"/>
      <c r="E1" s="683"/>
      <c r="F1" s="683"/>
      <c r="G1" s="683"/>
      <c r="H1" s="93"/>
      <c r="I1" s="93"/>
    </row>
    <row r="2" spans="1:10" ht="14.1" customHeight="1">
      <c r="A2" s="224"/>
      <c r="B2" s="93"/>
      <c r="C2" s="683" t="s">
        <v>455</v>
      </c>
      <c r="D2" s="683"/>
      <c r="E2" s="683"/>
      <c r="F2" s="683"/>
      <c r="G2" s="683"/>
      <c r="H2" s="93"/>
      <c r="I2" s="93"/>
      <c r="J2" s="33"/>
    </row>
    <row r="3" spans="1:10" ht="14.1" customHeight="1">
      <c r="A3" s="661" t="s">
        <v>747</v>
      </c>
      <c r="B3" s="661"/>
      <c r="C3" s="661"/>
      <c r="D3" s="661"/>
      <c r="E3" s="661"/>
      <c r="F3" s="661"/>
      <c r="G3" s="661"/>
      <c r="H3" s="661"/>
      <c r="I3" s="119"/>
      <c r="J3" s="33"/>
    </row>
    <row r="4" spans="1:10" ht="14.1" customHeight="1">
      <c r="A4" s="224"/>
      <c r="B4" s="93"/>
      <c r="C4" s="683" t="s">
        <v>129</v>
      </c>
      <c r="D4" s="683"/>
      <c r="E4" s="683"/>
      <c r="F4" s="683"/>
      <c r="G4" s="683"/>
      <c r="H4" s="93"/>
      <c r="I4" s="93"/>
    </row>
    <row r="5" spans="1:10" s="33" customFormat="1" ht="3" customHeight="1">
      <c r="A5" s="96"/>
      <c r="B5" s="31"/>
      <c r="C5" s="714"/>
      <c r="D5" s="714"/>
      <c r="E5" s="714"/>
      <c r="F5" s="714"/>
      <c r="G5" s="714"/>
      <c r="H5" s="714"/>
      <c r="I5" s="714"/>
    </row>
    <row r="6" spans="1:10" ht="20.100000000000001" customHeight="1">
      <c r="A6" s="96"/>
      <c r="B6" s="31"/>
      <c r="C6" s="31" t="s">
        <v>3</v>
      </c>
      <c r="D6" s="662" t="s">
        <v>559</v>
      </c>
      <c r="E6" s="662"/>
      <c r="F6" s="662"/>
      <c r="G6" s="32"/>
      <c r="H6" s="32"/>
      <c r="I6" s="32"/>
      <c r="J6" s="33"/>
    </row>
    <row r="7" spans="1:10" ht="3" customHeight="1">
      <c r="A7" s="96"/>
      <c r="B7" s="96"/>
      <c r="C7" s="96" t="s">
        <v>130</v>
      </c>
      <c r="D7" s="96"/>
      <c r="E7" s="96"/>
      <c r="F7" s="96"/>
      <c r="G7" s="96"/>
      <c r="H7" s="96"/>
      <c r="I7" s="96"/>
    </row>
    <row r="8" spans="1:10" s="33" customFormat="1" ht="3" customHeight="1">
      <c r="A8" s="96"/>
      <c r="B8" s="96"/>
      <c r="C8" s="96"/>
      <c r="D8" s="96"/>
      <c r="E8" s="96"/>
      <c r="F8" s="96"/>
      <c r="G8" s="96"/>
      <c r="H8" s="96"/>
      <c r="I8" s="96"/>
    </row>
    <row r="9" spans="1:10" s="33" customFormat="1" ht="63.75">
      <c r="A9" s="225"/>
      <c r="B9" s="660" t="s">
        <v>74</v>
      </c>
      <c r="C9" s="660"/>
      <c r="D9" s="226" t="s">
        <v>48</v>
      </c>
      <c r="E9" s="226" t="s">
        <v>131</v>
      </c>
      <c r="F9" s="226" t="s">
        <v>132</v>
      </c>
      <c r="G9" s="226" t="s">
        <v>133</v>
      </c>
      <c r="H9" s="226" t="s">
        <v>134</v>
      </c>
      <c r="I9" s="227"/>
    </row>
    <row r="10" spans="1:10" s="33" customFormat="1" ht="3" customHeight="1">
      <c r="A10" s="228"/>
      <c r="B10" s="96"/>
      <c r="C10" s="96"/>
      <c r="D10" s="96"/>
      <c r="E10" s="96"/>
      <c r="F10" s="96"/>
      <c r="G10" s="96"/>
      <c r="H10" s="96"/>
      <c r="I10" s="229"/>
    </row>
    <row r="11" spans="1:10" s="33" customFormat="1" ht="3" customHeight="1">
      <c r="A11" s="123"/>
      <c r="B11" s="230"/>
      <c r="C11" s="59"/>
      <c r="D11" s="86"/>
      <c r="E11" s="104"/>
      <c r="F11" s="60"/>
      <c r="G11" s="51"/>
      <c r="H11" s="230"/>
      <c r="I11" s="231"/>
    </row>
    <row r="12" spans="1:10">
      <c r="A12" s="150"/>
      <c r="B12" s="665" t="s">
        <v>57</v>
      </c>
      <c r="C12" s="665"/>
      <c r="D12" s="232">
        <v>0</v>
      </c>
      <c r="E12" s="232">
        <v>0</v>
      </c>
      <c r="F12" s="232">
        <v>0</v>
      </c>
      <c r="G12" s="232">
        <v>0</v>
      </c>
      <c r="H12" s="233">
        <f>SUM(D12:G12)</f>
        <v>0</v>
      </c>
      <c r="I12" s="231"/>
    </row>
    <row r="13" spans="1:10" ht="9.9499999999999993" customHeight="1">
      <c r="A13" s="150"/>
      <c r="B13" s="234"/>
      <c r="C13" s="86"/>
      <c r="D13" s="235"/>
      <c r="E13" s="235"/>
      <c r="F13" s="235"/>
      <c r="G13" s="235"/>
      <c r="H13" s="235"/>
      <c r="I13" s="231"/>
    </row>
    <row r="14" spans="1:10">
      <c r="A14" s="150"/>
      <c r="B14" s="715" t="s">
        <v>135</v>
      </c>
      <c r="C14" s="715"/>
      <c r="D14" s="236">
        <f>SUM(D15:D17)</f>
        <v>226687405.94</v>
      </c>
      <c r="E14" s="236">
        <f>SUM(E15:E17)</f>
        <v>0</v>
      </c>
      <c r="F14" s="236">
        <f>SUM(F15:F17)</f>
        <v>0</v>
      </c>
      <c r="G14" s="236">
        <f>SUM(G15:G17)</f>
        <v>0</v>
      </c>
      <c r="H14" s="236">
        <f>SUM(D14:G14)</f>
        <v>226687405.94</v>
      </c>
      <c r="I14" s="231"/>
    </row>
    <row r="15" spans="1:10">
      <c r="A15" s="123"/>
      <c r="B15" s="663" t="s">
        <v>136</v>
      </c>
      <c r="C15" s="663"/>
      <c r="D15" s="237">
        <f>+ESF!J44</f>
        <v>225661352.49000001</v>
      </c>
      <c r="E15" s="237">
        <v>0</v>
      </c>
      <c r="F15" s="237">
        <v>0</v>
      </c>
      <c r="G15" s="237">
        <v>0</v>
      </c>
      <c r="H15" s="235">
        <f t="shared" ref="H15:H23" si="0">SUM(D15:G15)</f>
        <v>225661352.49000001</v>
      </c>
      <c r="I15" s="231"/>
    </row>
    <row r="16" spans="1:10">
      <c r="A16" s="123"/>
      <c r="B16" s="663" t="s">
        <v>50</v>
      </c>
      <c r="C16" s="663"/>
      <c r="D16" s="237">
        <f>+ESF!J45</f>
        <v>1026053.45</v>
      </c>
      <c r="E16" s="237">
        <v>0</v>
      </c>
      <c r="F16" s="237">
        <v>0</v>
      </c>
      <c r="G16" s="237">
        <v>0</v>
      </c>
      <c r="H16" s="235">
        <f t="shared" si="0"/>
        <v>1026053.45</v>
      </c>
      <c r="I16" s="231"/>
    </row>
    <row r="17" spans="1:10">
      <c r="A17" s="123"/>
      <c r="B17" s="663" t="s">
        <v>137</v>
      </c>
      <c r="C17" s="663"/>
      <c r="D17" s="237">
        <v>0</v>
      </c>
      <c r="E17" s="237">
        <v>0</v>
      </c>
      <c r="F17" s="237">
        <v>0</v>
      </c>
      <c r="G17" s="237">
        <v>0</v>
      </c>
      <c r="H17" s="235">
        <f t="shared" si="0"/>
        <v>0</v>
      </c>
      <c r="I17" s="231"/>
    </row>
    <row r="18" spans="1:10" ht="9.9499999999999993" customHeight="1">
      <c r="A18" s="150"/>
      <c r="B18" s="234"/>
      <c r="C18" s="86"/>
      <c r="D18" s="235"/>
      <c r="E18" s="235"/>
      <c r="F18" s="235"/>
      <c r="G18" s="235"/>
      <c r="H18" s="235"/>
      <c r="I18" s="231"/>
    </row>
    <row r="19" spans="1:10">
      <c r="A19" s="150"/>
      <c r="B19" s="715" t="s">
        <v>138</v>
      </c>
      <c r="C19" s="715"/>
      <c r="D19" s="236">
        <f>SUM(D20:D23)</f>
        <v>0</v>
      </c>
      <c r="E19" s="236">
        <f>SUM(E20:E23)</f>
        <v>58367464.559999995</v>
      </c>
      <c r="F19" s="236">
        <f>SUM(F20:F23)</f>
        <v>0</v>
      </c>
      <c r="G19" s="236">
        <f>SUM(G20:G23)</f>
        <v>0</v>
      </c>
      <c r="H19" s="236">
        <f t="shared" si="0"/>
        <v>58367464.559999995</v>
      </c>
      <c r="I19" s="231"/>
    </row>
    <row r="20" spans="1:10">
      <c r="A20" s="123"/>
      <c r="B20" s="663" t="s">
        <v>139</v>
      </c>
      <c r="C20" s="663"/>
      <c r="D20" s="237">
        <v>0</v>
      </c>
      <c r="E20" s="237">
        <f>+ESF!J50</f>
        <v>-145115.95000000001</v>
      </c>
      <c r="F20" s="237">
        <v>0</v>
      </c>
      <c r="G20" s="237">
        <v>0</v>
      </c>
      <c r="H20" s="235">
        <f t="shared" si="0"/>
        <v>-145115.95000000001</v>
      </c>
      <c r="I20" s="231"/>
    </row>
    <row r="21" spans="1:10">
      <c r="A21" s="123"/>
      <c r="B21" s="663" t="s">
        <v>54</v>
      </c>
      <c r="C21" s="663"/>
      <c r="D21" s="237">
        <v>0</v>
      </c>
      <c r="E21" s="237">
        <f>+ESF!J51</f>
        <v>58512580.509999998</v>
      </c>
      <c r="F21" s="237">
        <v>0</v>
      </c>
      <c r="G21" s="237">
        <v>0</v>
      </c>
      <c r="H21" s="235">
        <f t="shared" si="0"/>
        <v>58512580.509999998</v>
      </c>
      <c r="I21" s="231"/>
    </row>
    <row r="22" spans="1:10">
      <c r="A22" s="123"/>
      <c r="B22" s="663" t="s">
        <v>140</v>
      </c>
      <c r="C22" s="663"/>
      <c r="D22" s="237">
        <v>0</v>
      </c>
      <c r="E22" s="237">
        <v>0</v>
      </c>
      <c r="F22" s="237">
        <v>0</v>
      </c>
      <c r="G22" s="237">
        <v>0</v>
      </c>
      <c r="H22" s="235">
        <f t="shared" si="0"/>
        <v>0</v>
      </c>
      <c r="I22" s="231"/>
    </row>
    <row r="23" spans="1:10">
      <c r="A23" s="123"/>
      <c r="B23" s="663" t="s">
        <v>56</v>
      </c>
      <c r="C23" s="663"/>
      <c r="D23" s="237">
        <v>0</v>
      </c>
      <c r="E23" s="237">
        <v>0</v>
      </c>
      <c r="F23" s="237">
        <v>0</v>
      </c>
      <c r="G23" s="237">
        <v>0</v>
      </c>
      <c r="H23" s="235">
        <f t="shared" si="0"/>
        <v>0</v>
      </c>
      <c r="I23" s="231"/>
    </row>
    <row r="24" spans="1:10" ht="9.9499999999999993" customHeight="1">
      <c r="A24" s="150"/>
      <c r="B24" s="234"/>
      <c r="C24" s="86"/>
      <c r="D24" s="235"/>
      <c r="E24" s="235"/>
      <c r="F24" s="235"/>
      <c r="G24" s="235"/>
      <c r="H24" s="235"/>
      <c r="I24" s="231"/>
    </row>
    <row r="25" spans="1:10" ht="13.5" thickBot="1">
      <c r="A25" s="150"/>
      <c r="B25" s="716" t="s">
        <v>517</v>
      </c>
      <c r="C25" s="716"/>
      <c r="D25" s="238">
        <f>D12+D14+D19</f>
        <v>226687405.94</v>
      </c>
      <c r="E25" s="238">
        <f>E12+E14+E19</f>
        <v>58367464.559999995</v>
      </c>
      <c r="F25" s="238">
        <f>F12+F14+F19</f>
        <v>0</v>
      </c>
      <c r="G25" s="238">
        <f>G12+G14+G19</f>
        <v>0</v>
      </c>
      <c r="H25" s="238">
        <f>SUM(D25:G25)</f>
        <v>285054870.5</v>
      </c>
      <c r="I25" s="231"/>
      <c r="J25" s="239">
        <f>+ESF!J61-EVHP!H25</f>
        <v>0</v>
      </c>
    </row>
    <row r="26" spans="1:10">
      <c r="A26" s="123"/>
      <c r="B26" s="86"/>
      <c r="C26" s="60"/>
      <c r="D26" s="235"/>
      <c r="E26" s="235"/>
      <c r="F26" s="235"/>
      <c r="G26" s="235"/>
      <c r="H26" s="235"/>
      <c r="I26" s="231"/>
    </row>
    <row r="27" spans="1:10">
      <c r="A27" s="150"/>
      <c r="B27" s="715" t="s">
        <v>518</v>
      </c>
      <c r="C27" s="715"/>
      <c r="D27" s="236">
        <f>SUM(D28:D30)</f>
        <v>-16211004.720000001</v>
      </c>
      <c r="E27" s="236">
        <f>SUM(E28:E30)</f>
        <v>0</v>
      </c>
      <c r="F27" s="236">
        <f>SUM(F28:F30)</f>
        <v>0</v>
      </c>
      <c r="G27" s="236">
        <f>SUM(G28:G30)</f>
        <v>0</v>
      </c>
      <c r="H27" s="236">
        <f>SUM(D27:G27)</f>
        <v>-16211004.720000001</v>
      </c>
      <c r="I27" s="231"/>
    </row>
    <row r="28" spans="1:10">
      <c r="A28" s="123"/>
      <c r="B28" s="663" t="s">
        <v>49</v>
      </c>
      <c r="C28" s="663"/>
      <c r="D28" s="237">
        <v>-16211004.720000001</v>
      </c>
      <c r="E28" s="237">
        <v>0</v>
      </c>
      <c r="F28" s="237">
        <v>0</v>
      </c>
      <c r="G28" s="237">
        <v>0</v>
      </c>
      <c r="H28" s="235">
        <f>SUM(D28:G28)</f>
        <v>-16211004.720000001</v>
      </c>
      <c r="I28" s="231"/>
    </row>
    <row r="29" spans="1:10">
      <c r="A29" s="123"/>
      <c r="B29" s="663" t="s">
        <v>50</v>
      </c>
      <c r="C29" s="663"/>
      <c r="D29" s="237">
        <v>0</v>
      </c>
      <c r="E29" s="237">
        <v>0</v>
      </c>
      <c r="F29" s="237">
        <v>0</v>
      </c>
      <c r="G29" s="237">
        <v>0</v>
      </c>
      <c r="H29" s="235">
        <f>SUM(D29:G29)</f>
        <v>0</v>
      </c>
      <c r="I29" s="231"/>
    </row>
    <row r="30" spans="1:10">
      <c r="A30" s="123"/>
      <c r="B30" s="663" t="s">
        <v>137</v>
      </c>
      <c r="C30" s="663"/>
      <c r="D30" s="237">
        <v>0</v>
      </c>
      <c r="E30" s="237">
        <v>0</v>
      </c>
      <c r="F30" s="237">
        <v>0</v>
      </c>
      <c r="G30" s="237">
        <v>0</v>
      </c>
      <c r="H30" s="235">
        <f>SUM(D30:G30)</f>
        <v>0</v>
      </c>
      <c r="I30" s="231"/>
    </row>
    <row r="31" spans="1:10" ht="9.9499999999999993" customHeight="1">
      <c r="A31" s="150"/>
      <c r="B31" s="234"/>
      <c r="C31" s="86"/>
      <c r="D31" s="235"/>
      <c r="E31" s="235"/>
      <c r="F31" s="235"/>
      <c r="G31" s="235"/>
      <c r="H31" s="235"/>
      <c r="I31" s="231"/>
    </row>
    <row r="32" spans="1:10">
      <c r="A32" s="150" t="s">
        <v>130</v>
      </c>
      <c r="B32" s="715" t="s">
        <v>138</v>
      </c>
      <c r="C32" s="715"/>
      <c r="D32" s="236">
        <f>SUM(D33:D36)</f>
        <v>0</v>
      </c>
      <c r="E32" s="236">
        <f>SUM(E33:E36)</f>
        <v>0</v>
      </c>
      <c r="F32" s="236">
        <f>SUM(F33:F36)</f>
        <v>3137303.8800000004</v>
      </c>
      <c r="G32" s="236">
        <f>SUM(G33:G36)</f>
        <v>0</v>
      </c>
      <c r="H32" s="236">
        <f>SUM(D32:G32)</f>
        <v>3137303.8800000004</v>
      </c>
      <c r="I32" s="231"/>
    </row>
    <row r="33" spans="1:10">
      <c r="A33" s="123"/>
      <c r="B33" s="663" t="s">
        <v>139</v>
      </c>
      <c r="C33" s="663"/>
      <c r="D33" s="237">
        <v>0</v>
      </c>
      <c r="E33" s="237">
        <v>0</v>
      </c>
      <c r="F33" s="237">
        <v>3517341.43</v>
      </c>
      <c r="G33" s="237">
        <v>0</v>
      </c>
      <c r="H33" s="235">
        <f>SUM(D33:G33)</f>
        <v>3517341.43</v>
      </c>
      <c r="I33" s="231"/>
    </row>
    <row r="34" spans="1:10">
      <c r="A34" s="123"/>
      <c r="B34" s="663" t="s">
        <v>54</v>
      </c>
      <c r="C34" s="663"/>
      <c r="D34" s="237">
        <v>0</v>
      </c>
      <c r="E34" s="237">
        <v>0</v>
      </c>
      <c r="F34" s="237">
        <v>-380037.55</v>
      </c>
      <c r="G34" s="237">
        <v>0</v>
      </c>
      <c r="H34" s="235">
        <f>SUM(D34:G34)</f>
        <v>-380037.55</v>
      </c>
      <c r="I34" s="231"/>
    </row>
    <row r="35" spans="1:10">
      <c r="A35" s="123"/>
      <c r="B35" s="663" t="s">
        <v>140</v>
      </c>
      <c r="C35" s="663"/>
      <c r="D35" s="237">
        <v>0</v>
      </c>
      <c r="E35" s="237">
        <v>0</v>
      </c>
      <c r="F35" s="237">
        <v>0</v>
      </c>
      <c r="G35" s="237">
        <v>0</v>
      </c>
      <c r="H35" s="235">
        <f>SUM(D35:G35)</f>
        <v>0</v>
      </c>
      <c r="I35" s="231"/>
    </row>
    <row r="36" spans="1:10">
      <c r="A36" s="123"/>
      <c r="B36" s="663" t="s">
        <v>56</v>
      </c>
      <c r="C36" s="663"/>
      <c r="D36" s="237">
        <v>0</v>
      </c>
      <c r="E36" s="237">
        <v>0</v>
      </c>
      <c r="F36" s="237">
        <v>0</v>
      </c>
      <c r="G36" s="237">
        <v>0</v>
      </c>
      <c r="H36" s="235">
        <f>SUM(D36:G36)</f>
        <v>0</v>
      </c>
      <c r="I36" s="231"/>
    </row>
    <row r="37" spans="1:10" ht="9.9499999999999993" customHeight="1">
      <c r="A37" s="150"/>
      <c r="B37" s="234"/>
      <c r="C37" s="86"/>
      <c r="D37" s="235"/>
      <c r="E37" s="235"/>
      <c r="F37" s="235"/>
      <c r="G37" s="235"/>
      <c r="H37" s="235"/>
      <c r="I37" s="231"/>
    </row>
    <row r="38" spans="1:10">
      <c r="A38" s="240"/>
      <c r="B38" s="717" t="s">
        <v>519</v>
      </c>
      <c r="C38" s="717"/>
      <c r="D38" s="241">
        <f>D25+D27+D32</f>
        <v>210476401.22</v>
      </c>
      <c r="E38" s="241">
        <f>E25+E27+E32</f>
        <v>58367464.559999995</v>
      </c>
      <c r="F38" s="241">
        <f>F27+F32</f>
        <v>3137303.8800000004</v>
      </c>
      <c r="G38" s="241">
        <f>G25+G27+G32</f>
        <v>0</v>
      </c>
      <c r="H38" s="241">
        <f>SUM(D38:G38)</f>
        <v>271981169.65999997</v>
      </c>
      <c r="I38" s="242"/>
      <c r="J38" s="239">
        <f>+H38-ESF!I61</f>
        <v>-145115.95000004768</v>
      </c>
    </row>
    <row r="39" spans="1:10" ht="6" customHeight="1">
      <c r="A39" s="243"/>
      <c r="B39" s="243"/>
      <c r="C39" s="243"/>
      <c r="D39" s="243"/>
      <c r="E39" s="243"/>
      <c r="F39" s="243"/>
      <c r="G39" s="243"/>
      <c r="H39" s="243"/>
      <c r="I39" s="244"/>
    </row>
    <row r="40" spans="1:10" ht="6" customHeight="1">
      <c r="D40" s="246"/>
      <c r="E40" s="246"/>
      <c r="I40" s="59"/>
    </row>
    <row r="41" spans="1:10" ht="15" customHeight="1">
      <c r="A41" s="33"/>
      <c r="B41" s="677" t="s">
        <v>76</v>
      </c>
      <c r="C41" s="677"/>
      <c r="D41" s="677"/>
      <c r="E41" s="677"/>
      <c r="F41" s="677"/>
      <c r="G41" s="677"/>
      <c r="H41" s="677"/>
      <c r="I41" s="677"/>
    </row>
    <row r="42" spans="1:10" ht="9.75" customHeight="1">
      <c r="A42" s="33"/>
      <c r="B42" s="60"/>
      <c r="C42" s="81"/>
      <c r="D42" s="82"/>
      <c r="E42" s="82"/>
      <c r="F42" s="33"/>
      <c r="G42" s="83"/>
      <c r="H42" s="81"/>
      <c r="I42" s="82"/>
    </row>
    <row r="43" spans="1:10" ht="50.1" customHeight="1">
      <c r="A43" s="33"/>
      <c r="B43" s="60"/>
      <c r="C43" s="671"/>
      <c r="D43" s="671"/>
      <c r="E43" s="82"/>
      <c r="F43" s="33"/>
      <c r="G43" s="672"/>
      <c r="H43" s="672"/>
      <c r="I43" s="82"/>
    </row>
    <row r="44" spans="1:10" ht="14.1" customHeight="1">
      <c r="A44" s="33"/>
      <c r="B44" s="85"/>
      <c r="C44" s="673" t="s">
        <v>740</v>
      </c>
      <c r="D44" s="673"/>
      <c r="E44" s="82"/>
      <c r="F44" s="82"/>
      <c r="G44" s="673" t="s">
        <v>650</v>
      </c>
      <c r="H44" s="673"/>
      <c r="I44" s="86"/>
    </row>
    <row r="45" spans="1:10" ht="14.1" customHeight="1">
      <c r="A45" s="33"/>
      <c r="B45" s="87"/>
      <c r="C45" s="669" t="s">
        <v>556</v>
      </c>
      <c r="D45" s="669"/>
      <c r="E45" s="88"/>
      <c r="F45" s="88"/>
      <c r="G45" s="669" t="s">
        <v>669</v>
      </c>
      <c r="H45" s="669"/>
      <c r="I45" s="86"/>
    </row>
    <row r="47" spans="1:10">
      <c r="E47" s="73"/>
      <c r="F47" s="73"/>
    </row>
    <row r="48" spans="1:10">
      <c r="E48" s="668" t="s">
        <v>563</v>
      </c>
      <c r="F48" s="668"/>
    </row>
    <row r="49" spans="5:6">
      <c r="E49" s="668" t="s">
        <v>564</v>
      </c>
      <c r="F49" s="668"/>
    </row>
  </sheetData>
  <sheetProtection formatCells="0" selectLockedCells="1"/>
  <mergeCells count="37">
    <mergeCell ref="E48:F48"/>
    <mergeCell ref="E49:F49"/>
    <mergeCell ref="C45:D45"/>
    <mergeCell ref="G45:H45"/>
    <mergeCell ref="B38:C38"/>
    <mergeCell ref="B41:I41"/>
    <mergeCell ref="C43:D43"/>
    <mergeCell ref="G43:H43"/>
    <mergeCell ref="C44:D44"/>
    <mergeCell ref="G44:H44"/>
    <mergeCell ref="B36:C36"/>
    <mergeCell ref="B22:C22"/>
    <mergeCell ref="B23:C23"/>
    <mergeCell ref="B25:C25"/>
    <mergeCell ref="B27:C27"/>
    <mergeCell ref="B28:C28"/>
    <mergeCell ref="B29:C29"/>
    <mergeCell ref="B30:C30"/>
    <mergeCell ref="B32:C32"/>
    <mergeCell ref="B33:C33"/>
    <mergeCell ref="B34:C34"/>
    <mergeCell ref="B35:C35"/>
    <mergeCell ref="A3:H3"/>
    <mergeCell ref="C1:G1"/>
    <mergeCell ref="C2:G2"/>
    <mergeCell ref="D6:F6"/>
    <mergeCell ref="B21:C21"/>
    <mergeCell ref="C4:G4"/>
    <mergeCell ref="C5:I5"/>
    <mergeCell ref="B9:C9"/>
    <mergeCell ref="B12:C12"/>
    <mergeCell ref="B14:C14"/>
    <mergeCell ref="B15:C15"/>
    <mergeCell ref="B16:C16"/>
    <mergeCell ref="B17:C17"/>
    <mergeCell ref="B19:C19"/>
    <mergeCell ref="B20:C20"/>
  </mergeCells>
  <printOptions horizontalCentered="1"/>
  <pageMargins left="0.79" right="1.4173228346456694" top="0.51" bottom="0.59055118110236227" header="0" footer="0"/>
  <pageSetup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1"/>
  <sheetViews>
    <sheetView showGridLines="0" showWhiteSpace="0" topLeftCell="F1" zoomScale="80" zoomScaleNormal="80" workbookViewId="0">
      <selection activeCell="O48" sqref="O48"/>
    </sheetView>
  </sheetViews>
  <sheetFormatPr baseColWidth="10" defaultRowHeight="12.75"/>
  <cols>
    <col min="1" max="1" width="1.28515625" style="36" customWidth="1"/>
    <col min="2" max="3" width="3.7109375" style="36" customWidth="1"/>
    <col min="4" max="4" width="23.85546875" style="36" customWidth="1"/>
    <col min="5" max="5" width="21.42578125" style="36" customWidth="1"/>
    <col min="6" max="6" width="17.28515625" style="36" customWidth="1"/>
    <col min="7" max="8" width="18.7109375" style="51" customWidth="1"/>
    <col min="9" max="9" width="7.7109375" style="36" customWidth="1"/>
    <col min="10" max="11" width="3.7109375" style="26" customWidth="1"/>
    <col min="12" max="16" width="18.7109375" style="26" customWidth="1"/>
    <col min="17" max="17" width="1.85546875" style="26" customWidth="1"/>
    <col min="18" max="16384" width="11.42578125" style="26"/>
  </cols>
  <sheetData>
    <row r="1" spans="1:17" s="33" customFormat="1" ht="10.5" customHeight="1">
      <c r="A1" s="90"/>
      <c r="B1" s="119"/>
      <c r="C1" s="119"/>
      <c r="D1" s="119"/>
      <c r="E1" s="661"/>
      <c r="F1" s="661"/>
      <c r="G1" s="661"/>
      <c r="H1" s="661"/>
      <c r="I1" s="661"/>
      <c r="J1" s="661"/>
      <c r="K1" s="661"/>
      <c r="L1" s="661"/>
      <c r="M1" s="661"/>
      <c r="N1" s="661"/>
      <c r="O1" s="661"/>
      <c r="P1" s="119"/>
      <c r="Q1" s="119"/>
    </row>
    <row r="2" spans="1:17" ht="15" customHeight="1">
      <c r="A2" s="661" t="s">
        <v>456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</row>
    <row r="3" spans="1:17" ht="15" customHeight="1">
      <c r="A3" s="661" t="s">
        <v>747</v>
      </c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119"/>
    </row>
    <row r="4" spans="1:17" ht="16.5" customHeight="1">
      <c r="A4" s="661" t="s">
        <v>0</v>
      </c>
      <c r="B4" s="661"/>
      <c r="C4" s="661"/>
      <c r="D4" s="661"/>
      <c r="E4" s="661"/>
      <c r="F4" s="661"/>
      <c r="G4" s="661"/>
      <c r="H4" s="661"/>
      <c r="I4" s="661"/>
      <c r="J4" s="661"/>
      <c r="K4" s="661"/>
      <c r="L4" s="661"/>
      <c r="M4" s="661"/>
      <c r="N4" s="661"/>
      <c r="O4" s="661"/>
      <c r="P4" s="661"/>
      <c r="Q4" s="661"/>
    </row>
    <row r="5" spans="1:17" ht="3" customHeight="1">
      <c r="C5" s="34"/>
      <c r="D5" s="248"/>
      <c r="E5" s="30"/>
      <c r="F5" s="30"/>
      <c r="G5" s="30"/>
      <c r="H5" s="30"/>
      <c r="I5" s="30"/>
      <c r="J5" s="30"/>
      <c r="K5" s="30"/>
      <c r="L5" s="30"/>
      <c r="M5" s="30"/>
      <c r="N5" s="30"/>
      <c r="O5" s="120"/>
      <c r="P5" s="33"/>
      <c r="Q5" s="33"/>
    </row>
    <row r="6" spans="1:17" ht="19.5" customHeight="1">
      <c r="A6" s="96"/>
      <c r="B6" s="718"/>
      <c r="C6" s="718"/>
      <c r="D6" s="718"/>
      <c r="E6" s="32"/>
      <c r="F6" s="32"/>
      <c r="G6" s="31" t="s">
        <v>3</v>
      </c>
      <c r="H6" s="662" t="s">
        <v>559</v>
      </c>
      <c r="I6" s="662"/>
      <c r="J6" s="662"/>
      <c r="K6" s="662"/>
      <c r="L6" s="662"/>
      <c r="M6" s="662"/>
      <c r="N6" s="662"/>
      <c r="O6" s="32"/>
      <c r="P6" s="249"/>
      <c r="Q6" s="33"/>
    </row>
    <row r="7" spans="1:17" s="33" customFormat="1" ht="5.0999999999999996" customHeight="1">
      <c r="A7" s="36"/>
      <c r="B7" s="34"/>
      <c r="C7" s="34"/>
      <c r="D7" s="248"/>
      <c r="E7" s="34"/>
      <c r="F7" s="34"/>
      <c r="G7" s="250"/>
      <c r="H7" s="250"/>
      <c r="I7" s="248"/>
    </row>
    <row r="8" spans="1:17" s="33" customFormat="1" ht="3" customHeight="1">
      <c r="A8" s="36"/>
      <c r="B8" s="36"/>
      <c r="C8" s="251"/>
      <c r="D8" s="248"/>
      <c r="E8" s="251"/>
      <c r="F8" s="251"/>
      <c r="G8" s="252"/>
      <c r="H8" s="252"/>
      <c r="I8" s="248"/>
    </row>
    <row r="9" spans="1:17" s="33" customFormat="1" ht="31.5" customHeight="1">
      <c r="A9" s="253"/>
      <c r="B9" s="719" t="s">
        <v>74</v>
      </c>
      <c r="C9" s="719"/>
      <c r="D9" s="719"/>
      <c r="E9" s="719"/>
      <c r="F9" s="42"/>
      <c r="G9" s="41">
        <v>2017</v>
      </c>
      <c r="H9" s="41">
        <v>2016</v>
      </c>
      <c r="I9" s="254"/>
      <c r="J9" s="719" t="s">
        <v>74</v>
      </c>
      <c r="K9" s="719"/>
      <c r="L9" s="719"/>
      <c r="M9" s="719"/>
      <c r="N9" s="42"/>
      <c r="O9" s="41">
        <v>2017</v>
      </c>
      <c r="P9" s="41">
        <v>2016</v>
      </c>
      <c r="Q9" s="255"/>
    </row>
    <row r="10" spans="1:17" s="33" customFormat="1" ht="3" customHeight="1">
      <c r="A10" s="45"/>
      <c r="B10" s="36"/>
      <c r="C10" s="36"/>
      <c r="D10" s="46"/>
      <c r="E10" s="46"/>
      <c r="F10" s="46"/>
      <c r="G10" s="256"/>
      <c r="H10" s="256"/>
      <c r="I10" s="36"/>
      <c r="Q10" s="48"/>
    </row>
    <row r="11" spans="1:17" s="33" customFormat="1">
      <c r="A11" s="123"/>
      <c r="B11" s="51"/>
      <c r="C11" s="124"/>
      <c r="D11" s="124"/>
      <c r="E11" s="124"/>
      <c r="F11" s="124"/>
      <c r="G11" s="256"/>
      <c r="H11" s="256"/>
      <c r="I11" s="51"/>
      <c r="Q11" s="48"/>
    </row>
    <row r="12" spans="1:17" ht="17.25" customHeight="1">
      <c r="A12" s="123"/>
      <c r="B12" s="720" t="s">
        <v>168</v>
      </c>
      <c r="C12" s="720"/>
      <c r="D12" s="720"/>
      <c r="E12" s="720"/>
      <c r="F12" s="720"/>
      <c r="G12" s="256"/>
      <c r="H12" s="256"/>
      <c r="I12" s="51"/>
      <c r="J12" s="720" t="s">
        <v>169</v>
      </c>
      <c r="K12" s="720"/>
      <c r="L12" s="720"/>
      <c r="M12" s="720"/>
      <c r="N12" s="720"/>
      <c r="O12" s="257"/>
      <c r="P12" s="257"/>
      <c r="Q12" s="48"/>
    </row>
    <row r="13" spans="1:17" ht="17.25" customHeight="1">
      <c r="A13" s="123"/>
      <c r="B13" s="51"/>
      <c r="C13" s="124"/>
      <c r="D13" s="51"/>
      <c r="E13" s="124"/>
      <c r="F13" s="124"/>
      <c r="G13" s="256"/>
      <c r="H13" s="256"/>
      <c r="I13" s="51"/>
      <c r="J13" s="51"/>
      <c r="K13" s="124"/>
      <c r="L13" s="124"/>
      <c r="M13" s="124"/>
      <c r="N13" s="124"/>
      <c r="O13" s="257"/>
      <c r="P13" s="257"/>
      <c r="Q13" s="48"/>
    </row>
    <row r="14" spans="1:17" ht="17.25" customHeight="1">
      <c r="A14" s="123"/>
      <c r="B14" s="51"/>
      <c r="C14" s="720" t="s">
        <v>65</v>
      </c>
      <c r="D14" s="720"/>
      <c r="E14" s="720"/>
      <c r="F14" s="720"/>
      <c r="G14" s="258">
        <f>SUM(G15:G25)</f>
        <v>15059852.33</v>
      </c>
      <c r="H14" s="258">
        <f>SUM(H15:H25)</f>
        <v>62936640.109999999</v>
      </c>
      <c r="I14" s="51"/>
      <c r="J14" s="51"/>
      <c r="K14" s="720" t="s">
        <v>65</v>
      </c>
      <c r="L14" s="720"/>
      <c r="M14" s="720"/>
      <c r="N14" s="720"/>
      <c r="O14" s="258">
        <f>SUM(O15:O17)</f>
        <v>16211004.719999999</v>
      </c>
      <c r="P14" s="258">
        <f>SUM(P15:P17)</f>
        <v>-7631402.9100000001</v>
      </c>
      <c r="Q14" s="48"/>
    </row>
    <row r="15" spans="1:17" ht="15" customHeight="1">
      <c r="A15" s="123"/>
      <c r="B15" s="51"/>
      <c r="C15" s="124"/>
      <c r="D15" s="721" t="s">
        <v>82</v>
      </c>
      <c r="E15" s="721"/>
      <c r="F15" s="721"/>
      <c r="G15" s="259">
        <v>0</v>
      </c>
      <c r="H15" s="259">
        <v>0</v>
      </c>
      <c r="I15" s="51"/>
      <c r="J15" s="51"/>
      <c r="K15" s="33"/>
      <c r="L15" s="722" t="s">
        <v>32</v>
      </c>
      <c r="M15" s="722"/>
      <c r="N15" s="722"/>
      <c r="O15" s="259">
        <v>13014511.689999999</v>
      </c>
      <c r="P15" s="259">
        <v>-4972175.71</v>
      </c>
      <c r="Q15" s="48"/>
    </row>
    <row r="16" spans="1:17" ht="15" customHeight="1">
      <c r="A16" s="123"/>
      <c r="B16" s="51"/>
      <c r="C16" s="124"/>
      <c r="D16" s="721" t="s">
        <v>192</v>
      </c>
      <c r="E16" s="721"/>
      <c r="F16" s="721"/>
      <c r="G16" s="259"/>
      <c r="H16" s="259"/>
      <c r="I16" s="51"/>
      <c r="J16" s="51"/>
      <c r="K16" s="33"/>
      <c r="L16" s="722" t="s">
        <v>34</v>
      </c>
      <c r="M16" s="722"/>
      <c r="N16" s="722"/>
      <c r="O16" s="259">
        <v>3196493.03</v>
      </c>
      <c r="P16" s="259">
        <v>-2659227.2000000002</v>
      </c>
      <c r="Q16" s="48"/>
    </row>
    <row r="17" spans="1:17" ht="15" customHeight="1">
      <c r="A17" s="123"/>
      <c r="B17" s="51"/>
      <c r="C17" s="260"/>
      <c r="D17" s="721" t="s">
        <v>170</v>
      </c>
      <c r="E17" s="721"/>
      <c r="F17" s="721"/>
      <c r="G17" s="259">
        <v>0</v>
      </c>
      <c r="H17" s="259">
        <v>0</v>
      </c>
      <c r="I17" s="51"/>
      <c r="J17" s="51"/>
      <c r="K17" s="256"/>
      <c r="L17" s="722" t="s">
        <v>196</v>
      </c>
      <c r="M17" s="722"/>
      <c r="N17" s="722"/>
      <c r="O17" s="259">
        <v>0</v>
      </c>
      <c r="P17" s="259">
        <v>0</v>
      </c>
      <c r="Q17" s="48"/>
    </row>
    <row r="18" spans="1:17" ht="15" customHeight="1">
      <c r="A18" s="123"/>
      <c r="B18" s="51"/>
      <c r="C18" s="260"/>
      <c r="D18" s="721" t="s">
        <v>88</v>
      </c>
      <c r="E18" s="721"/>
      <c r="F18" s="721"/>
      <c r="G18" s="259">
        <v>0</v>
      </c>
      <c r="H18" s="259">
        <v>0</v>
      </c>
      <c r="I18" s="51"/>
      <c r="J18" s="51"/>
      <c r="K18" s="256"/>
      <c r="Q18" s="48"/>
    </row>
    <row r="19" spans="1:17" ht="15" customHeight="1">
      <c r="A19" s="123"/>
      <c r="B19" s="51"/>
      <c r="C19" s="260"/>
      <c r="D19" s="721" t="s">
        <v>89</v>
      </c>
      <c r="E19" s="721"/>
      <c r="F19" s="721"/>
      <c r="G19" s="259">
        <v>1235097.8700000001</v>
      </c>
      <c r="H19" s="259">
        <v>4611024.7</v>
      </c>
      <c r="I19" s="51"/>
      <c r="J19" s="51"/>
      <c r="K19" s="261" t="s">
        <v>66</v>
      </c>
      <c r="L19" s="261"/>
      <c r="M19" s="261"/>
      <c r="N19" s="261"/>
      <c r="O19" s="258">
        <f>SUM(O20:O22)</f>
        <v>1889815.53</v>
      </c>
      <c r="P19" s="258">
        <f>SUM(P20:P22)</f>
        <v>19987223.18</v>
      </c>
      <c r="Q19" s="48"/>
    </row>
    <row r="20" spans="1:17" ht="15" customHeight="1">
      <c r="A20" s="123"/>
      <c r="B20" s="51"/>
      <c r="C20" s="260"/>
      <c r="D20" s="721" t="s">
        <v>90</v>
      </c>
      <c r="E20" s="721"/>
      <c r="F20" s="721"/>
      <c r="G20" s="259">
        <v>24106.09</v>
      </c>
      <c r="H20" s="259">
        <v>1177616.8400000001</v>
      </c>
      <c r="I20" s="51"/>
      <c r="J20" s="51"/>
      <c r="K20" s="256"/>
      <c r="L20" s="260" t="s">
        <v>32</v>
      </c>
      <c r="M20" s="260"/>
      <c r="N20" s="260"/>
      <c r="O20" s="259">
        <v>1390797.94</v>
      </c>
      <c r="P20" s="259">
        <v>14962477.23</v>
      </c>
      <c r="Q20" s="48"/>
    </row>
    <row r="21" spans="1:17" ht="15" customHeight="1">
      <c r="A21" s="123"/>
      <c r="B21" s="51"/>
      <c r="C21" s="260"/>
      <c r="D21" s="721" t="s">
        <v>92</v>
      </c>
      <c r="E21" s="721"/>
      <c r="F21" s="721"/>
      <c r="G21" s="259">
        <v>4034.5</v>
      </c>
      <c r="H21" s="259">
        <v>133375.57</v>
      </c>
      <c r="I21" s="51"/>
      <c r="J21" s="51"/>
      <c r="K21" s="256"/>
      <c r="L21" s="722" t="s">
        <v>34</v>
      </c>
      <c r="M21" s="722"/>
      <c r="N21" s="722"/>
      <c r="O21" s="259">
        <v>499017.59</v>
      </c>
      <c r="P21" s="259">
        <v>5024745.95</v>
      </c>
      <c r="Q21" s="48"/>
    </row>
    <row r="22" spans="1:17" ht="28.5" customHeight="1">
      <c r="A22" s="123"/>
      <c r="B22" s="51"/>
      <c r="C22" s="260"/>
      <c r="D22" s="721" t="s">
        <v>94</v>
      </c>
      <c r="E22" s="721"/>
      <c r="F22" s="721"/>
      <c r="G22" s="259">
        <v>0</v>
      </c>
      <c r="H22" s="259">
        <v>0</v>
      </c>
      <c r="I22" s="51"/>
      <c r="J22" s="51"/>
      <c r="K22" s="33"/>
      <c r="L22" s="722" t="s">
        <v>197</v>
      </c>
      <c r="M22" s="722"/>
      <c r="N22" s="722"/>
      <c r="O22" s="259">
        <v>0</v>
      </c>
      <c r="P22" s="259">
        <v>0</v>
      </c>
      <c r="Q22" s="48"/>
    </row>
    <row r="23" spans="1:17" ht="15" customHeight="1">
      <c r="A23" s="123"/>
      <c r="B23" s="51"/>
      <c r="C23" s="260"/>
      <c r="D23" s="721" t="s">
        <v>99</v>
      </c>
      <c r="E23" s="721"/>
      <c r="F23" s="721"/>
      <c r="G23" s="259">
        <v>4972210</v>
      </c>
      <c r="H23" s="259">
        <v>24959474.91</v>
      </c>
      <c r="I23" s="51"/>
      <c r="J23" s="51"/>
      <c r="K23" s="720" t="s">
        <v>171</v>
      </c>
      <c r="L23" s="720"/>
      <c r="M23" s="720"/>
      <c r="N23" s="720"/>
      <c r="O23" s="258">
        <f>O14+O19</f>
        <v>18100820.25</v>
      </c>
      <c r="P23" s="258">
        <f>P14+P19</f>
        <v>12355820.27</v>
      </c>
      <c r="Q23" s="48"/>
    </row>
    <row r="24" spans="1:17" ht="15" customHeight="1">
      <c r="A24" s="123"/>
      <c r="B24" s="51"/>
      <c r="C24" s="260"/>
      <c r="D24" s="721" t="s">
        <v>193</v>
      </c>
      <c r="E24" s="721"/>
      <c r="F24" s="721"/>
      <c r="G24" s="259">
        <v>8670204.9700000007</v>
      </c>
      <c r="H24" s="259">
        <v>31268777.75</v>
      </c>
      <c r="I24" s="51"/>
      <c r="J24" s="51"/>
      <c r="Q24" s="48"/>
    </row>
    <row r="25" spans="1:17" ht="15" customHeight="1">
      <c r="A25" s="123"/>
      <c r="B25" s="51"/>
      <c r="C25" s="260"/>
      <c r="D25" s="721" t="s">
        <v>194</v>
      </c>
      <c r="E25" s="721"/>
      <c r="F25" s="159"/>
      <c r="G25" s="259">
        <v>154198.9</v>
      </c>
      <c r="H25" s="259">
        <v>786370.34</v>
      </c>
      <c r="I25" s="51"/>
      <c r="J25" s="33"/>
      <c r="Q25" s="48"/>
    </row>
    <row r="26" spans="1:17" ht="15" customHeight="1">
      <c r="A26" s="123"/>
      <c r="B26" s="51"/>
      <c r="C26" s="124"/>
      <c r="D26" s="51"/>
      <c r="E26" s="124"/>
      <c r="F26" s="124"/>
      <c r="G26" s="256"/>
      <c r="H26" s="256"/>
      <c r="I26" s="51"/>
      <c r="J26" s="720" t="s">
        <v>172</v>
      </c>
      <c r="K26" s="720"/>
      <c r="L26" s="720"/>
      <c r="M26" s="720"/>
      <c r="N26" s="720"/>
      <c r="O26" s="33"/>
      <c r="P26" s="33"/>
      <c r="Q26" s="48"/>
    </row>
    <row r="27" spans="1:17" ht="15" customHeight="1">
      <c r="A27" s="123"/>
      <c r="B27" s="51"/>
      <c r="C27" s="720" t="s">
        <v>66</v>
      </c>
      <c r="D27" s="720"/>
      <c r="E27" s="720"/>
      <c r="F27" s="720"/>
      <c r="G27" s="258">
        <f>SUM(G28:G46)</f>
        <v>11542510.9</v>
      </c>
      <c r="H27" s="258">
        <f>SUM(H28:H46)</f>
        <v>59904021.600000001</v>
      </c>
      <c r="I27" s="51"/>
      <c r="J27" s="51"/>
      <c r="K27" s="124"/>
      <c r="L27" s="51"/>
      <c r="M27" s="159"/>
      <c r="N27" s="159"/>
      <c r="O27" s="257"/>
      <c r="P27" s="257"/>
      <c r="Q27" s="48"/>
    </row>
    <row r="28" spans="1:17" ht="15" customHeight="1">
      <c r="A28" s="123"/>
      <c r="B28" s="51"/>
      <c r="C28" s="261"/>
      <c r="D28" s="721" t="s">
        <v>173</v>
      </c>
      <c r="E28" s="721"/>
      <c r="F28" s="721"/>
      <c r="G28" s="259">
        <v>9175784.8100000005</v>
      </c>
      <c r="H28" s="259">
        <v>43025763.759999998</v>
      </c>
      <c r="I28" s="51"/>
      <c r="J28" s="51"/>
      <c r="K28" s="261" t="s">
        <v>65</v>
      </c>
      <c r="L28" s="261"/>
      <c r="M28" s="261"/>
      <c r="N28" s="261"/>
      <c r="O28" s="505">
        <f>O29+O32</f>
        <v>0</v>
      </c>
      <c r="P28" s="505">
        <f>P29+P32</f>
        <v>0</v>
      </c>
      <c r="Q28" s="48"/>
    </row>
    <row r="29" spans="1:17" ht="15" customHeight="1">
      <c r="A29" s="123"/>
      <c r="B29" s="51"/>
      <c r="C29" s="261"/>
      <c r="D29" s="721" t="s">
        <v>85</v>
      </c>
      <c r="E29" s="721"/>
      <c r="F29" s="721"/>
      <c r="G29" s="259">
        <v>314116.65999999997</v>
      </c>
      <c r="H29" s="259">
        <v>4277522.71</v>
      </c>
      <c r="I29" s="51"/>
      <c r="J29" s="33"/>
      <c r="K29" s="33"/>
      <c r="L29" s="260" t="s">
        <v>174</v>
      </c>
      <c r="M29" s="260"/>
      <c r="N29" s="260"/>
      <c r="O29" s="506">
        <f>SUM(O30:O31)</f>
        <v>0</v>
      </c>
      <c r="P29" s="506">
        <f>SUM(P30:P31)</f>
        <v>0</v>
      </c>
      <c r="Q29" s="48"/>
    </row>
    <row r="30" spans="1:17" ht="15" customHeight="1">
      <c r="A30" s="123"/>
      <c r="B30" s="51"/>
      <c r="C30" s="261"/>
      <c r="D30" s="721" t="s">
        <v>87</v>
      </c>
      <c r="E30" s="721"/>
      <c r="F30" s="721"/>
      <c r="G30" s="259">
        <v>2012387.49</v>
      </c>
      <c r="H30" s="259">
        <v>12425378.18</v>
      </c>
      <c r="I30" s="51"/>
      <c r="J30" s="51"/>
      <c r="K30" s="261"/>
      <c r="L30" s="260" t="s">
        <v>175</v>
      </c>
      <c r="M30" s="260"/>
      <c r="N30" s="260"/>
      <c r="O30" s="506">
        <v>0</v>
      </c>
      <c r="P30" s="506">
        <v>0</v>
      </c>
      <c r="Q30" s="48"/>
    </row>
    <row r="31" spans="1:17" ht="15" customHeight="1">
      <c r="A31" s="123"/>
      <c r="B31" s="51"/>
      <c r="C31" s="124"/>
      <c r="D31" s="51"/>
      <c r="E31" s="124"/>
      <c r="F31" s="124"/>
      <c r="G31" s="256"/>
      <c r="H31" s="256"/>
      <c r="I31" s="51"/>
      <c r="J31" s="51"/>
      <c r="K31" s="261"/>
      <c r="L31" s="260" t="s">
        <v>177</v>
      </c>
      <c r="M31" s="260"/>
      <c r="N31" s="260"/>
      <c r="O31" s="506">
        <v>0</v>
      </c>
      <c r="P31" s="506">
        <v>0</v>
      </c>
      <c r="Q31" s="48"/>
    </row>
    <row r="32" spans="1:17" ht="15" customHeight="1">
      <c r="A32" s="123"/>
      <c r="B32" s="51"/>
      <c r="C32" s="261"/>
      <c r="D32" s="721" t="s">
        <v>91</v>
      </c>
      <c r="E32" s="721"/>
      <c r="F32" s="721"/>
      <c r="G32" s="259">
        <v>0</v>
      </c>
      <c r="H32" s="259">
        <v>0</v>
      </c>
      <c r="I32" s="51"/>
      <c r="J32" s="51"/>
      <c r="K32" s="261"/>
      <c r="L32" s="722" t="s">
        <v>296</v>
      </c>
      <c r="M32" s="722"/>
      <c r="N32" s="722"/>
      <c r="O32" s="506">
        <v>0</v>
      </c>
      <c r="P32" s="506">
        <v>0</v>
      </c>
      <c r="Q32" s="48"/>
    </row>
    <row r="33" spans="1:17" ht="15" customHeight="1">
      <c r="A33" s="123"/>
      <c r="B33" s="51"/>
      <c r="C33" s="261"/>
      <c r="D33" s="721" t="s">
        <v>176</v>
      </c>
      <c r="E33" s="721"/>
      <c r="F33" s="721"/>
      <c r="G33" s="259">
        <v>0</v>
      </c>
      <c r="H33" s="259">
        <v>0</v>
      </c>
      <c r="I33" s="51"/>
      <c r="J33" s="51"/>
      <c r="K33" s="256"/>
      <c r="O33" s="507"/>
      <c r="P33" s="507"/>
      <c r="Q33" s="48"/>
    </row>
    <row r="34" spans="1:17" ht="15" customHeight="1">
      <c r="A34" s="123"/>
      <c r="B34" s="51"/>
      <c r="C34" s="261"/>
      <c r="D34" s="721" t="s">
        <v>178</v>
      </c>
      <c r="E34" s="721"/>
      <c r="F34" s="721"/>
      <c r="G34" s="259">
        <v>0</v>
      </c>
      <c r="H34" s="259">
        <v>0</v>
      </c>
      <c r="I34" s="51"/>
      <c r="J34" s="51"/>
      <c r="K34" s="261" t="s">
        <v>66</v>
      </c>
      <c r="L34" s="261"/>
      <c r="M34" s="261"/>
      <c r="N34" s="261"/>
      <c r="O34" s="505">
        <f>O35+O38</f>
        <v>1667709.46</v>
      </c>
      <c r="P34" s="505">
        <f>P35+P38</f>
        <v>-896421.14</v>
      </c>
      <c r="Q34" s="48"/>
    </row>
    <row r="35" spans="1:17" ht="15" customHeight="1">
      <c r="A35" s="123"/>
      <c r="B35" s="51"/>
      <c r="C35" s="261"/>
      <c r="D35" s="721" t="s">
        <v>96</v>
      </c>
      <c r="E35" s="721"/>
      <c r="F35" s="721"/>
      <c r="G35" s="259">
        <v>40221.94</v>
      </c>
      <c r="H35" s="259">
        <v>175356.95</v>
      </c>
      <c r="I35" s="51"/>
      <c r="J35" s="51"/>
      <c r="K35" s="33"/>
      <c r="L35" s="260" t="s">
        <v>179</v>
      </c>
      <c r="M35" s="260"/>
      <c r="N35" s="260"/>
      <c r="O35" s="506">
        <f>SUM(O36:O37)</f>
        <v>0</v>
      </c>
      <c r="P35" s="506">
        <f>SUM(P36:P37)</f>
        <v>0</v>
      </c>
      <c r="Q35" s="48"/>
    </row>
    <row r="36" spans="1:17" ht="15" customHeight="1">
      <c r="A36" s="123"/>
      <c r="B36" s="51"/>
      <c r="C36" s="261"/>
      <c r="D36" s="721" t="s">
        <v>98</v>
      </c>
      <c r="E36" s="721"/>
      <c r="F36" s="721"/>
      <c r="G36" s="259">
        <v>0</v>
      </c>
      <c r="H36" s="259">
        <v>0</v>
      </c>
      <c r="I36" s="51"/>
      <c r="J36" s="51"/>
      <c r="K36" s="261"/>
      <c r="L36" s="260" t="s">
        <v>175</v>
      </c>
      <c r="M36" s="260"/>
      <c r="N36" s="260"/>
      <c r="O36" s="506">
        <v>0</v>
      </c>
      <c r="P36" s="506">
        <v>0</v>
      </c>
      <c r="Q36" s="48"/>
    </row>
    <row r="37" spans="1:17" ht="15" customHeight="1">
      <c r="A37" s="123"/>
      <c r="B37" s="51"/>
      <c r="C37" s="261"/>
      <c r="D37" s="721" t="s">
        <v>100</v>
      </c>
      <c r="E37" s="721"/>
      <c r="F37" s="721"/>
      <c r="G37" s="259">
        <v>0</v>
      </c>
      <c r="H37" s="259">
        <v>0</v>
      </c>
      <c r="I37" s="51"/>
      <c r="J37" s="33"/>
      <c r="K37" s="261"/>
      <c r="L37" s="260" t="s">
        <v>177</v>
      </c>
      <c r="M37" s="260"/>
      <c r="N37" s="260"/>
      <c r="O37" s="506">
        <v>0</v>
      </c>
      <c r="P37" s="506">
        <v>0</v>
      </c>
      <c r="Q37" s="48"/>
    </row>
    <row r="38" spans="1:17" ht="15" customHeight="1">
      <c r="A38" s="123"/>
      <c r="B38" s="51"/>
      <c r="C38" s="261"/>
      <c r="D38" s="721" t="s">
        <v>101</v>
      </c>
      <c r="E38" s="721"/>
      <c r="F38" s="721"/>
      <c r="G38" s="259">
        <v>0</v>
      </c>
      <c r="H38" s="259">
        <v>0</v>
      </c>
      <c r="I38" s="51"/>
      <c r="J38" s="51"/>
      <c r="K38" s="261"/>
      <c r="L38" s="722" t="s">
        <v>297</v>
      </c>
      <c r="M38" s="722"/>
      <c r="N38" s="722"/>
      <c r="O38" s="506">
        <v>1667709.46</v>
      </c>
      <c r="P38" s="506">
        <v>-896421.14</v>
      </c>
      <c r="Q38" s="48"/>
    </row>
    <row r="39" spans="1:17" ht="15" customHeight="1">
      <c r="A39" s="123"/>
      <c r="B39" s="51"/>
      <c r="C39" s="261"/>
      <c r="D39" s="721" t="s">
        <v>102</v>
      </c>
      <c r="E39" s="721"/>
      <c r="F39" s="721"/>
      <c r="G39" s="259">
        <v>0</v>
      </c>
      <c r="H39" s="259">
        <v>0</v>
      </c>
      <c r="I39" s="51"/>
      <c r="J39" s="51"/>
      <c r="K39" s="256"/>
      <c r="O39" s="507"/>
      <c r="P39" s="507"/>
      <c r="Q39" s="48"/>
    </row>
    <row r="40" spans="1:17" ht="15" customHeight="1">
      <c r="A40" s="123"/>
      <c r="B40" s="51"/>
      <c r="C40" s="261"/>
      <c r="D40" s="721" t="s">
        <v>104</v>
      </c>
      <c r="E40" s="721"/>
      <c r="F40" s="721"/>
      <c r="G40" s="259">
        <v>0</v>
      </c>
      <c r="H40" s="259">
        <v>0</v>
      </c>
      <c r="I40" s="51"/>
      <c r="J40" s="51"/>
      <c r="K40" s="720" t="s">
        <v>181</v>
      </c>
      <c r="L40" s="720"/>
      <c r="M40" s="720"/>
      <c r="N40" s="720"/>
      <c r="O40" s="505">
        <f>O28+O34</f>
        <v>1667709.46</v>
      </c>
      <c r="P40" s="505">
        <f>P28+P34</f>
        <v>-896421.14</v>
      </c>
      <c r="Q40" s="48"/>
    </row>
    <row r="41" spans="1:17" ht="15" customHeight="1">
      <c r="A41" s="123"/>
      <c r="B41" s="51"/>
      <c r="C41" s="124"/>
      <c r="D41" s="51"/>
      <c r="E41" s="124"/>
      <c r="F41" s="124"/>
      <c r="G41" s="256"/>
      <c r="H41" s="256"/>
      <c r="I41" s="51"/>
      <c r="J41" s="51"/>
      <c r="O41" s="507"/>
      <c r="P41" s="507"/>
      <c r="Q41" s="48"/>
    </row>
    <row r="42" spans="1:17" ht="15" customHeight="1">
      <c r="A42" s="123"/>
      <c r="B42" s="51"/>
      <c r="C42" s="261"/>
      <c r="D42" s="721" t="s">
        <v>180</v>
      </c>
      <c r="E42" s="721"/>
      <c r="F42" s="721"/>
      <c r="G42" s="259">
        <v>0</v>
      </c>
      <c r="H42" s="259">
        <v>0</v>
      </c>
      <c r="I42" s="51"/>
      <c r="J42" s="51"/>
      <c r="O42" s="507"/>
      <c r="P42" s="507"/>
      <c r="Q42" s="48"/>
    </row>
    <row r="43" spans="1:17" ht="25.5" customHeight="1">
      <c r="A43" s="123"/>
      <c r="B43" s="51"/>
      <c r="C43" s="261"/>
      <c r="D43" s="721" t="s">
        <v>136</v>
      </c>
      <c r="E43" s="721"/>
      <c r="F43" s="721"/>
      <c r="G43" s="259">
        <v>0</v>
      </c>
      <c r="H43" s="259">
        <v>0</v>
      </c>
      <c r="I43" s="51"/>
      <c r="J43" s="723" t="s">
        <v>183</v>
      </c>
      <c r="K43" s="723"/>
      <c r="L43" s="723"/>
      <c r="M43" s="723"/>
      <c r="N43" s="723"/>
      <c r="O43" s="508">
        <f>G48-O23-O40</f>
        <v>-16251188.280000001</v>
      </c>
      <c r="P43" s="508">
        <f>H48-P23-P40</f>
        <v>-8426780.620000001</v>
      </c>
      <c r="Q43" s="48"/>
    </row>
    <row r="44" spans="1:17" ht="15" customHeight="1">
      <c r="A44" s="123"/>
      <c r="B44" s="51"/>
      <c r="C44" s="261"/>
      <c r="D44" s="721" t="s">
        <v>111</v>
      </c>
      <c r="E44" s="721"/>
      <c r="F44" s="721"/>
      <c r="G44" s="259">
        <v>0</v>
      </c>
      <c r="H44" s="259">
        <v>0</v>
      </c>
      <c r="I44" s="51"/>
      <c r="O44" s="507"/>
      <c r="P44" s="507"/>
      <c r="Q44" s="48"/>
    </row>
    <row r="45" spans="1:17" ht="15" customHeight="1">
      <c r="A45" s="123"/>
      <c r="B45" s="51"/>
      <c r="C45" s="256"/>
      <c r="D45" s="256"/>
      <c r="E45" s="256"/>
      <c r="F45" s="256"/>
      <c r="G45" s="256"/>
      <c r="H45" s="256"/>
      <c r="I45" s="51"/>
      <c r="O45" s="507"/>
      <c r="P45" s="507"/>
      <c r="Q45" s="48"/>
    </row>
    <row r="46" spans="1:17" ht="15" customHeight="1">
      <c r="A46" s="123"/>
      <c r="B46" s="51"/>
      <c r="C46" s="261"/>
      <c r="D46" s="721" t="s">
        <v>195</v>
      </c>
      <c r="E46" s="721"/>
      <c r="F46" s="721"/>
      <c r="G46" s="259">
        <v>0</v>
      </c>
      <c r="H46" s="259">
        <v>0</v>
      </c>
      <c r="I46" s="51"/>
      <c r="O46" s="507"/>
      <c r="P46" s="507"/>
      <c r="Q46" s="48"/>
    </row>
    <row r="47" spans="1:17">
      <c r="A47" s="123"/>
      <c r="B47" s="51"/>
      <c r="C47" s="124"/>
      <c r="D47" s="51"/>
      <c r="E47" s="124"/>
      <c r="F47" s="124"/>
      <c r="G47" s="256"/>
      <c r="H47" s="256"/>
      <c r="I47" s="51"/>
      <c r="J47" s="723" t="s">
        <v>187</v>
      </c>
      <c r="K47" s="723"/>
      <c r="L47" s="723"/>
      <c r="M47" s="723"/>
      <c r="N47" s="723"/>
      <c r="O47" s="508">
        <v>69211110.049999997</v>
      </c>
      <c r="P47" s="508">
        <v>77637890.670000002</v>
      </c>
      <c r="Q47" s="508">
        <v>77637890.670000002</v>
      </c>
    </row>
    <row r="48" spans="1:17" s="266" customFormat="1">
      <c r="A48" s="263"/>
      <c r="B48" s="264"/>
      <c r="C48" s="720" t="s">
        <v>182</v>
      </c>
      <c r="D48" s="720"/>
      <c r="E48" s="720"/>
      <c r="F48" s="720"/>
      <c r="G48" s="262">
        <f>G14-G27</f>
        <v>3517341.4299999997</v>
      </c>
      <c r="H48" s="262">
        <f>H14-H27</f>
        <v>3032618.5099999979</v>
      </c>
      <c r="I48" s="264"/>
      <c r="J48" s="723" t="s">
        <v>188</v>
      </c>
      <c r="K48" s="723"/>
      <c r="L48" s="723"/>
      <c r="M48" s="723"/>
      <c r="N48" s="723"/>
      <c r="O48" s="508">
        <f>+O47+O43</f>
        <v>52959921.769999996</v>
      </c>
      <c r="P48" s="508">
        <f>+P43+P47</f>
        <v>69211110.049999997</v>
      </c>
      <c r="Q48" s="265"/>
    </row>
    <row r="49" spans="1:17" s="266" customFormat="1">
      <c r="A49" s="263"/>
      <c r="B49" s="264"/>
      <c r="C49" s="261"/>
      <c r="D49" s="261"/>
      <c r="E49" s="261"/>
      <c r="F49" s="261"/>
      <c r="G49" s="262"/>
      <c r="H49" s="262"/>
      <c r="I49" s="264"/>
      <c r="O49" s="509"/>
      <c r="P49" s="510"/>
      <c r="Q49" s="265"/>
    </row>
    <row r="50" spans="1:17" ht="14.25" customHeight="1">
      <c r="A50" s="267"/>
      <c r="B50" s="116"/>
      <c r="C50" s="268"/>
      <c r="D50" s="268"/>
      <c r="E50" s="268"/>
      <c r="F50" s="268"/>
      <c r="G50" s="269"/>
      <c r="H50" s="269"/>
      <c r="I50" s="116"/>
      <c r="J50" s="73"/>
      <c r="K50" s="73"/>
      <c r="L50" s="73"/>
      <c r="M50" s="73"/>
      <c r="N50" s="73"/>
      <c r="O50" s="511"/>
      <c r="P50" s="512"/>
      <c r="Q50" s="75"/>
    </row>
    <row r="51" spans="1:17" ht="14.25" customHeight="1">
      <c r="A51" s="51"/>
      <c r="I51" s="51"/>
      <c r="J51" s="51"/>
      <c r="K51" s="256"/>
      <c r="L51" s="256"/>
      <c r="M51" s="256"/>
      <c r="N51" s="256"/>
      <c r="O51" s="257"/>
      <c r="P51" s="257"/>
      <c r="Q51" s="33"/>
    </row>
    <row r="52" spans="1:17" ht="6" customHeight="1">
      <c r="A52" s="51"/>
      <c r="I52" s="51"/>
      <c r="J52" s="33"/>
      <c r="K52" s="33"/>
      <c r="L52" s="33"/>
      <c r="M52" s="33"/>
      <c r="N52" s="33"/>
      <c r="O52" s="504"/>
      <c r="P52" s="33"/>
      <c r="Q52" s="33"/>
    </row>
    <row r="53" spans="1:17" ht="15" customHeight="1">
      <c r="A53" s="33"/>
      <c r="B53" s="474" t="s">
        <v>76</v>
      </c>
      <c r="C53" s="60"/>
      <c r="D53" s="60"/>
      <c r="E53" s="60"/>
      <c r="F53" s="60"/>
      <c r="G53" s="60"/>
      <c r="H53" s="60"/>
      <c r="I53" s="60"/>
      <c r="J53" s="60"/>
      <c r="K53" s="33"/>
      <c r="L53" s="33"/>
      <c r="M53" s="33"/>
      <c r="N53" s="33"/>
      <c r="O53" s="504"/>
      <c r="P53" s="33"/>
      <c r="Q53" s="33"/>
    </row>
    <row r="54" spans="1:17" ht="22.5" customHeight="1">
      <c r="A54" s="33"/>
      <c r="B54" s="60"/>
      <c r="C54" s="81"/>
      <c r="D54" s="82"/>
      <c r="E54" s="82"/>
      <c r="F54" s="33"/>
      <c r="G54" s="83"/>
      <c r="H54" s="81"/>
      <c r="I54" s="82"/>
      <c r="J54" s="82"/>
      <c r="K54" s="33"/>
      <c r="L54" s="33"/>
      <c r="M54" s="33"/>
      <c r="N54" s="33"/>
      <c r="O54" s="270"/>
      <c r="P54" s="33"/>
      <c r="Q54" s="33"/>
    </row>
    <row r="55" spans="1:17" ht="29.25" customHeight="1">
      <c r="A55" s="33"/>
      <c r="B55" s="60"/>
      <c r="C55" s="81"/>
      <c r="D55" s="271"/>
      <c r="E55" s="271"/>
      <c r="F55" s="272"/>
      <c r="G55" s="272"/>
      <c r="H55" s="81"/>
      <c r="I55" s="82"/>
      <c r="J55" s="82"/>
      <c r="K55" s="33"/>
      <c r="L55" s="73"/>
      <c r="M55" s="73"/>
      <c r="N55" s="487"/>
      <c r="O55" s="487"/>
      <c r="P55" s="33"/>
      <c r="Q55" s="33"/>
    </row>
    <row r="56" spans="1:17" ht="14.1" customHeight="1">
      <c r="A56" s="33"/>
      <c r="B56" s="85"/>
      <c r="C56" s="33"/>
      <c r="D56" s="673" t="s">
        <v>740</v>
      </c>
      <c r="E56" s="673"/>
      <c r="F56" s="724"/>
      <c r="G56" s="724"/>
      <c r="H56" s="33"/>
      <c r="I56" s="86"/>
      <c r="J56" s="33"/>
      <c r="K56" s="36"/>
      <c r="L56" s="673" t="s">
        <v>650</v>
      </c>
      <c r="M56" s="673"/>
      <c r="N56" s="699"/>
      <c r="O56" s="699"/>
      <c r="P56" s="33"/>
      <c r="Q56" s="33"/>
    </row>
    <row r="57" spans="1:17" ht="14.1" customHeight="1">
      <c r="A57" s="33"/>
      <c r="B57" s="87"/>
      <c r="C57" s="33"/>
      <c r="D57" s="669" t="s">
        <v>556</v>
      </c>
      <c r="E57" s="669"/>
      <c r="F57" s="725"/>
      <c r="G57" s="725"/>
      <c r="H57" s="33"/>
      <c r="I57" s="86"/>
      <c r="J57" s="33"/>
      <c r="L57" s="669" t="s">
        <v>669</v>
      </c>
      <c r="M57" s="669"/>
      <c r="N57" s="669"/>
      <c r="O57" s="669"/>
      <c r="P57" s="33"/>
      <c r="Q57" s="33"/>
    </row>
    <row r="59" spans="1:17">
      <c r="G59" s="73"/>
      <c r="H59" s="73"/>
    </row>
    <row r="60" spans="1:17">
      <c r="G60" s="668" t="s">
        <v>563</v>
      </c>
      <c r="H60" s="668"/>
    </row>
    <row r="61" spans="1:17">
      <c r="G61" s="668" t="s">
        <v>564</v>
      </c>
      <c r="H61" s="668"/>
    </row>
  </sheetData>
  <sheetProtection formatCells="0" selectLockedCells="1"/>
  <mergeCells count="64">
    <mergeCell ref="G60:H60"/>
    <mergeCell ref="G61:H61"/>
    <mergeCell ref="D42:F42"/>
    <mergeCell ref="D43:F43"/>
    <mergeCell ref="D44:F44"/>
    <mergeCell ref="D46:F46"/>
    <mergeCell ref="C48:F48"/>
    <mergeCell ref="D56:E56"/>
    <mergeCell ref="F56:G56"/>
    <mergeCell ref="D57:E57"/>
    <mergeCell ref="F57:G57"/>
    <mergeCell ref="L57:M57"/>
    <mergeCell ref="N57:O57"/>
    <mergeCell ref="J43:N43"/>
    <mergeCell ref="J47:N47"/>
    <mergeCell ref="J48:N48"/>
    <mergeCell ref="L56:M56"/>
    <mergeCell ref="N56:O56"/>
    <mergeCell ref="J26:N26"/>
    <mergeCell ref="C27:F27"/>
    <mergeCell ref="D28:F28"/>
    <mergeCell ref="D29:F29"/>
    <mergeCell ref="D30:F30"/>
    <mergeCell ref="D32:F32"/>
    <mergeCell ref="D33:F33"/>
    <mergeCell ref="D34:F34"/>
    <mergeCell ref="K40:N40"/>
    <mergeCell ref="D39:F39"/>
    <mergeCell ref="D40:F40"/>
    <mergeCell ref="L38:N38"/>
    <mergeCell ref="L32:N32"/>
    <mergeCell ref="D35:F35"/>
    <mergeCell ref="D36:F36"/>
    <mergeCell ref="D37:F37"/>
    <mergeCell ref="D38:F38"/>
    <mergeCell ref="D23:F23"/>
    <mergeCell ref="L21:N21"/>
    <mergeCell ref="D24:F24"/>
    <mergeCell ref="L22:N22"/>
    <mergeCell ref="D25:E25"/>
    <mergeCell ref="K23:N23"/>
    <mergeCell ref="D21:F21"/>
    <mergeCell ref="D20:F20"/>
    <mergeCell ref="L17:N17"/>
    <mergeCell ref="D22:F22"/>
    <mergeCell ref="D15:F15"/>
    <mergeCell ref="D17:F17"/>
    <mergeCell ref="D18:F18"/>
    <mergeCell ref="L15:N15"/>
    <mergeCell ref="D19:F19"/>
    <mergeCell ref="L16:N16"/>
    <mergeCell ref="D16:F16"/>
    <mergeCell ref="B9:E9"/>
    <mergeCell ref="J9:M9"/>
    <mergeCell ref="B12:F12"/>
    <mergeCell ref="J12:N12"/>
    <mergeCell ref="C14:F14"/>
    <mergeCell ref="K14:N14"/>
    <mergeCell ref="E1:O1"/>
    <mergeCell ref="B6:D6"/>
    <mergeCell ref="H6:N6"/>
    <mergeCell ref="A3:P3"/>
    <mergeCell ref="A2:Q2"/>
    <mergeCell ref="A4:Q4"/>
  </mergeCells>
  <printOptions horizontalCentered="1"/>
  <pageMargins left="0.39370078740157483" right="0.55118110236220474" top="0" bottom="0" header="0" footer="0"/>
  <pageSetup scale="5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1"/>
  <sheetViews>
    <sheetView workbookViewId="0">
      <selection activeCell="A2" sqref="A2:E3"/>
    </sheetView>
  </sheetViews>
  <sheetFormatPr baseColWidth="10" defaultRowHeight="15"/>
  <cols>
    <col min="4" max="5" width="11.42578125" style="7"/>
  </cols>
  <sheetData>
    <row r="2" spans="1:5">
      <c r="A2" s="735" t="s">
        <v>1</v>
      </c>
      <c r="B2" s="735"/>
      <c r="C2" s="735"/>
      <c r="D2" s="735"/>
      <c r="E2" s="13" t="e">
        <f>ESF!#REF!</f>
        <v>#REF!</v>
      </c>
    </row>
    <row r="3" spans="1:5">
      <c r="A3" s="735" t="s">
        <v>3</v>
      </c>
      <c r="B3" s="735"/>
      <c r="C3" s="735"/>
      <c r="D3" s="735"/>
      <c r="E3" s="13">
        <f>ESF!C5</f>
        <v>0</v>
      </c>
    </row>
    <row r="4" spans="1:5">
      <c r="A4" s="735" t="s">
        <v>2</v>
      </c>
      <c r="B4" s="735"/>
      <c r="C4" s="735"/>
      <c r="D4" s="735"/>
      <c r="E4" s="14"/>
    </row>
    <row r="5" spans="1:5">
      <c r="A5" s="735" t="s">
        <v>71</v>
      </c>
      <c r="B5" s="735"/>
      <c r="C5" s="735"/>
      <c r="D5" s="735"/>
      <c r="E5" t="s">
        <v>69</v>
      </c>
    </row>
    <row r="6" spans="1:5">
      <c r="A6" s="6"/>
      <c r="B6" s="6"/>
      <c r="C6" s="730" t="s">
        <v>4</v>
      </c>
      <c r="D6" s="730"/>
      <c r="E6" s="1">
        <v>2013</v>
      </c>
    </row>
    <row r="7" spans="1:5">
      <c r="A7" s="726" t="s">
        <v>67</v>
      </c>
      <c r="B7" s="727" t="s">
        <v>7</v>
      </c>
      <c r="C7" s="728" t="s">
        <v>9</v>
      </c>
      <c r="D7" s="728"/>
      <c r="E7" s="8">
        <f>ESF!D16</f>
        <v>52959921.770000003</v>
      </c>
    </row>
    <row r="8" spans="1:5">
      <c r="A8" s="726"/>
      <c r="B8" s="727"/>
      <c r="C8" s="728" t="s">
        <v>11</v>
      </c>
      <c r="D8" s="728"/>
      <c r="E8" s="8">
        <f>ESF!D17</f>
        <v>14127987.359999999</v>
      </c>
    </row>
    <row r="9" spans="1:5">
      <c r="A9" s="726"/>
      <c r="B9" s="727"/>
      <c r="C9" s="728" t="s">
        <v>13</v>
      </c>
      <c r="D9" s="728"/>
      <c r="E9" s="8">
        <f>ESF!D18</f>
        <v>19655481.09</v>
      </c>
    </row>
    <row r="10" spans="1:5">
      <c r="A10" s="726"/>
      <c r="B10" s="727"/>
      <c r="C10" s="728" t="s">
        <v>15</v>
      </c>
      <c r="D10" s="728"/>
      <c r="E10" s="8">
        <f>ESF!D19</f>
        <v>2393800.38</v>
      </c>
    </row>
    <row r="11" spans="1:5">
      <c r="A11" s="726"/>
      <c r="B11" s="727"/>
      <c r="C11" s="728" t="s">
        <v>17</v>
      </c>
      <c r="D11" s="728"/>
      <c r="E11" s="8">
        <f>ESF!D20</f>
        <v>0</v>
      </c>
    </row>
    <row r="12" spans="1:5">
      <c r="A12" s="726"/>
      <c r="B12" s="727"/>
      <c r="C12" s="728" t="s">
        <v>19</v>
      </c>
      <c r="D12" s="728"/>
      <c r="E12" s="8">
        <f>ESF!D21</f>
        <v>0</v>
      </c>
    </row>
    <row r="13" spans="1:5">
      <c r="A13" s="726"/>
      <c r="B13" s="727"/>
      <c r="C13" s="728" t="s">
        <v>21</v>
      </c>
      <c r="D13" s="728"/>
      <c r="E13" s="8">
        <f>ESF!D22</f>
        <v>31242</v>
      </c>
    </row>
    <row r="14" spans="1:5" ht="15.75" thickBot="1">
      <c r="A14" s="726"/>
      <c r="B14" s="4"/>
      <c r="C14" s="729" t="s">
        <v>24</v>
      </c>
      <c r="D14" s="729"/>
      <c r="E14" s="9">
        <f>ESF!D24</f>
        <v>89168432.599999994</v>
      </c>
    </row>
    <row r="15" spans="1:5">
      <c r="A15" s="726"/>
      <c r="B15" s="727" t="s">
        <v>26</v>
      </c>
      <c r="C15" s="728" t="s">
        <v>28</v>
      </c>
      <c r="D15" s="728"/>
      <c r="E15" s="8">
        <f>ESF!D29</f>
        <v>0</v>
      </c>
    </row>
    <row r="16" spans="1:5">
      <c r="A16" s="726"/>
      <c r="B16" s="727"/>
      <c r="C16" s="728" t="s">
        <v>30</v>
      </c>
      <c r="D16" s="728"/>
      <c r="E16" s="8">
        <f>ESF!D30</f>
        <v>0</v>
      </c>
    </row>
    <row r="17" spans="1:5">
      <c r="A17" s="726"/>
      <c r="B17" s="727"/>
      <c r="C17" s="728" t="s">
        <v>32</v>
      </c>
      <c r="D17" s="728"/>
      <c r="E17" s="8">
        <f>ESF!D31</f>
        <v>157742245.31</v>
      </c>
    </row>
    <row r="18" spans="1:5">
      <c r="A18" s="726"/>
      <c r="B18" s="727"/>
      <c r="C18" s="728" t="s">
        <v>34</v>
      </c>
      <c r="D18" s="728"/>
      <c r="E18" s="8">
        <f>ESF!D32</f>
        <v>85469029.780000001</v>
      </c>
    </row>
    <row r="19" spans="1:5">
      <c r="A19" s="726"/>
      <c r="B19" s="727"/>
      <c r="C19" s="728" t="s">
        <v>36</v>
      </c>
      <c r="D19" s="728"/>
      <c r="E19" s="8">
        <f>ESF!D33</f>
        <v>0</v>
      </c>
    </row>
    <row r="20" spans="1:5">
      <c r="A20" s="726"/>
      <c r="B20" s="727"/>
      <c r="C20" s="728" t="s">
        <v>38</v>
      </c>
      <c r="D20" s="728"/>
      <c r="E20" s="8">
        <f>ESF!D34</f>
        <v>-13601669.92</v>
      </c>
    </row>
    <row r="21" spans="1:5">
      <c r="A21" s="726"/>
      <c r="B21" s="727"/>
      <c r="C21" s="728" t="s">
        <v>40</v>
      </c>
      <c r="D21" s="728"/>
      <c r="E21" s="8">
        <f>ESF!D35</f>
        <v>129285.27</v>
      </c>
    </row>
    <row r="22" spans="1:5">
      <c r="A22" s="726"/>
      <c r="B22" s="727"/>
      <c r="C22" s="728" t="s">
        <v>41</v>
      </c>
      <c r="D22" s="728"/>
      <c r="E22" s="8">
        <f>ESF!D36</f>
        <v>0</v>
      </c>
    </row>
    <row r="23" spans="1:5">
      <c r="A23" s="726"/>
      <c r="B23" s="727"/>
      <c r="C23" s="728" t="s">
        <v>43</v>
      </c>
      <c r="D23" s="728"/>
      <c r="E23" s="8">
        <f>ESF!D37</f>
        <v>0</v>
      </c>
    </row>
    <row r="24" spans="1:5" ht="15.75" thickBot="1">
      <c r="A24" s="726"/>
      <c r="B24" s="4"/>
      <c r="C24" s="729" t="s">
        <v>45</v>
      </c>
      <c r="D24" s="729"/>
      <c r="E24" s="9">
        <f>ESF!D39</f>
        <v>229738890.44000003</v>
      </c>
    </row>
    <row r="25" spans="1:5" ht="15.75" thickBot="1">
      <c r="A25" s="726"/>
      <c r="B25" s="2"/>
      <c r="C25" s="729" t="s">
        <v>47</v>
      </c>
      <c r="D25" s="729"/>
      <c r="E25" s="9">
        <f>ESF!D41</f>
        <v>318907323.04000002</v>
      </c>
    </row>
    <row r="26" spans="1:5">
      <c r="A26" s="726" t="s">
        <v>68</v>
      </c>
      <c r="B26" s="727" t="s">
        <v>8</v>
      </c>
      <c r="C26" s="728" t="s">
        <v>10</v>
      </c>
      <c r="D26" s="728"/>
      <c r="E26" s="8">
        <f>ESF!I16</f>
        <v>46809584.049999997</v>
      </c>
    </row>
    <row r="27" spans="1:5">
      <c r="A27" s="726"/>
      <c r="B27" s="727"/>
      <c r="C27" s="728" t="s">
        <v>12</v>
      </c>
      <c r="D27" s="728"/>
      <c r="E27" s="8">
        <f>ESF!I17</f>
        <v>0</v>
      </c>
    </row>
    <row r="28" spans="1:5">
      <c r="A28" s="726"/>
      <c r="B28" s="727"/>
      <c r="C28" s="728" t="s">
        <v>14</v>
      </c>
      <c r="D28" s="728"/>
      <c r="E28" s="8">
        <f>ESF!I18</f>
        <v>0</v>
      </c>
    </row>
    <row r="29" spans="1:5">
      <c r="A29" s="726"/>
      <c r="B29" s="727"/>
      <c r="C29" s="728" t="s">
        <v>16</v>
      </c>
      <c r="D29" s="728"/>
      <c r="E29" s="8">
        <f>ESF!I19</f>
        <v>0</v>
      </c>
    </row>
    <row r="30" spans="1:5">
      <c r="A30" s="726"/>
      <c r="B30" s="727"/>
      <c r="C30" s="728" t="s">
        <v>18</v>
      </c>
      <c r="D30" s="728"/>
      <c r="E30" s="8">
        <f>ESF!I20</f>
        <v>0</v>
      </c>
    </row>
    <row r="31" spans="1:5">
      <c r="A31" s="726"/>
      <c r="B31" s="727"/>
      <c r="C31" s="728" t="s">
        <v>20</v>
      </c>
      <c r="D31" s="728"/>
      <c r="E31" s="8">
        <f>ESF!I21</f>
        <v>0</v>
      </c>
    </row>
    <row r="32" spans="1:5">
      <c r="A32" s="726"/>
      <c r="B32" s="727"/>
      <c r="C32" s="728" t="s">
        <v>22</v>
      </c>
      <c r="D32" s="728"/>
      <c r="E32" s="8">
        <f>ESF!I22</f>
        <v>0</v>
      </c>
    </row>
    <row r="33" spans="1:5">
      <c r="A33" s="726"/>
      <c r="B33" s="727"/>
      <c r="C33" s="728" t="s">
        <v>23</v>
      </c>
      <c r="D33" s="728"/>
      <c r="E33" s="8">
        <f>ESF!I23</f>
        <v>-28546.62</v>
      </c>
    </row>
    <row r="34" spans="1:5" ht="15.75" thickBot="1">
      <c r="A34" s="726"/>
      <c r="B34" s="4"/>
      <c r="C34" s="729" t="s">
        <v>25</v>
      </c>
      <c r="D34" s="729"/>
      <c r="E34" s="9">
        <f>ESF!I25</f>
        <v>46781037.43</v>
      </c>
    </row>
    <row r="35" spans="1:5">
      <c r="A35" s="726"/>
      <c r="B35" s="727" t="s">
        <v>27</v>
      </c>
      <c r="C35" s="728" t="s">
        <v>29</v>
      </c>
      <c r="D35" s="728"/>
      <c r="E35" s="8">
        <f>ESF!I29</f>
        <v>0</v>
      </c>
    </row>
    <row r="36" spans="1:5">
      <c r="A36" s="726"/>
      <c r="B36" s="727"/>
      <c r="C36" s="728" t="s">
        <v>31</v>
      </c>
      <c r="D36" s="728"/>
      <c r="E36" s="8">
        <f>ESF!I30</f>
        <v>0</v>
      </c>
    </row>
    <row r="37" spans="1:5">
      <c r="A37" s="726"/>
      <c r="B37" s="727"/>
      <c r="C37" s="728" t="s">
        <v>33</v>
      </c>
      <c r="D37" s="728"/>
      <c r="E37" s="8">
        <f>ESF!I31</f>
        <v>0</v>
      </c>
    </row>
    <row r="38" spans="1:5">
      <c r="A38" s="726"/>
      <c r="B38" s="727"/>
      <c r="C38" s="728" t="s">
        <v>35</v>
      </c>
      <c r="D38" s="728"/>
      <c r="E38" s="8">
        <f>ESF!I32</f>
        <v>0</v>
      </c>
    </row>
    <row r="39" spans="1:5">
      <c r="A39" s="726"/>
      <c r="B39" s="727"/>
      <c r="C39" s="728" t="s">
        <v>37</v>
      </c>
      <c r="D39" s="728"/>
      <c r="E39" s="8">
        <f>ESF!I33</f>
        <v>0</v>
      </c>
    </row>
    <row r="40" spans="1:5">
      <c r="A40" s="726"/>
      <c r="B40" s="727"/>
      <c r="C40" s="728" t="s">
        <v>39</v>
      </c>
      <c r="D40" s="728"/>
      <c r="E40" s="8">
        <f>ESF!I34</f>
        <v>0</v>
      </c>
    </row>
    <row r="41" spans="1:5" ht="15.75" thickBot="1">
      <c r="A41" s="726"/>
      <c r="B41" s="2"/>
      <c r="C41" s="729" t="s">
        <v>42</v>
      </c>
      <c r="D41" s="729"/>
      <c r="E41" s="9">
        <f>ESF!I36</f>
        <v>0</v>
      </c>
    </row>
    <row r="42" spans="1:5" ht="15.75" thickBot="1">
      <c r="A42" s="726"/>
      <c r="B42" s="2"/>
      <c r="C42" s="729" t="s">
        <v>44</v>
      </c>
      <c r="D42" s="729"/>
      <c r="E42" s="9">
        <f>ESF!I38</f>
        <v>46781037.43</v>
      </c>
    </row>
    <row r="43" spans="1:5">
      <c r="A43" s="3"/>
      <c r="B43" s="727" t="s">
        <v>46</v>
      </c>
      <c r="C43" s="731" t="s">
        <v>48</v>
      </c>
      <c r="D43" s="731"/>
      <c r="E43" s="10">
        <f>ESF!I42</f>
        <v>210476401.22</v>
      </c>
    </row>
    <row r="44" spans="1:5">
      <c r="A44" s="3"/>
      <c r="B44" s="727"/>
      <c r="C44" s="728" t="s">
        <v>49</v>
      </c>
      <c r="D44" s="728"/>
      <c r="E44" s="8">
        <f>ESF!I44</f>
        <v>209450347.77000001</v>
      </c>
    </row>
    <row r="45" spans="1:5">
      <c r="A45" s="3"/>
      <c r="B45" s="727"/>
      <c r="C45" s="728" t="s">
        <v>50</v>
      </c>
      <c r="D45" s="728"/>
      <c r="E45" s="8">
        <f>ESF!I45</f>
        <v>1026053.45</v>
      </c>
    </row>
    <row r="46" spans="1:5">
      <c r="A46" s="3"/>
      <c r="B46" s="727"/>
      <c r="C46" s="728" t="s">
        <v>51</v>
      </c>
      <c r="D46" s="728"/>
      <c r="E46" s="8">
        <f>ESF!I46</f>
        <v>0</v>
      </c>
    </row>
    <row r="47" spans="1:5">
      <c r="A47" s="3"/>
      <c r="B47" s="727"/>
      <c r="C47" s="731" t="s">
        <v>52</v>
      </c>
      <c r="D47" s="731"/>
      <c r="E47" s="10">
        <f>ESF!I48</f>
        <v>61649884.390000001</v>
      </c>
    </row>
    <row r="48" spans="1:5">
      <c r="A48" s="3"/>
      <c r="B48" s="727"/>
      <c r="C48" s="728" t="s">
        <v>53</v>
      </c>
      <c r="D48" s="728"/>
      <c r="E48" s="8">
        <f>ESF!I50</f>
        <v>3517341.43</v>
      </c>
    </row>
    <row r="49" spans="1:5">
      <c r="A49" s="3"/>
      <c r="B49" s="727"/>
      <c r="C49" s="728" t="s">
        <v>54</v>
      </c>
      <c r="D49" s="728"/>
      <c r="E49" s="8">
        <f>ESF!I51</f>
        <v>58132542.960000001</v>
      </c>
    </row>
    <row r="50" spans="1:5">
      <c r="A50" s="3"/>
      <c r="B50" s="727"/>
      <c r="C50" s="728" t="s">
        <v>55</v>
      </c>
      <c r="D50" s="728"/>
      <c r="E50" s="8">
        <f>ESF!I52</f>
        <v>0</v>
      </c>
    </row>
    <row r="51" spans="1:5">
      <c r="A51" s="3"/>
      <c r="B51" s="727"/>
      <c r="C51" s="728" t="s">
        <v>56</v>
      </c>
      <c r="D51" s="728"/>
      <c r="E51" s="8">
        <f>ESF!I53</f>
        <v>0</v>
      </c>
    </row>
    <row r="52" spans="1:5">
      <c r="A52" s="3"/>
      <c r="B52" s="727"/>
      <c r="C52" s="728" t="s">
        <v>57</v>
      </c>
      <c r="D52" s="728"/>
      <c r="E52" s="8">
        <f>ESF!I54</f>
        <v>0</v>
      </c>
    </row>
    <row r="53" spans="1:5">
      <c r="A53" s="3"/>
      <c r="B53" s="727"/>
      <c r="C53" s="731" t="s">
        <v>58</v>
      </c>
      <c r="D53" s="731"/>
      <c r="E53" s="10">
        <f>ESF!I56</f>
        <v>0</v>
      </c>
    </row>
    <row r="54" spans="1:5">
      <c r="A54" s="3"/>
      <c r="B54" s="727"/>
      <c r="C54" s="728" t="s">
        <v>59</v>
      </c>
      <c r="D54" s="728"/>
      <c r="E54" s="8">
        <f>ESF!I58</f>
        <v>0</v>
      </c>
    </row>
    <row r="55" spans="1:5">
      <c r="A55" s="3"/>
      <c r="B55" s="727"/>
      <c r="C55" s="728" t="s">
        <v>60</v>
      </c>
      <c r="D55" s="728"/>
      <c r="E55" s="8">
        <f>ESF!I59</f>
        <v>0</v>
      </c>
    </row>
    <row r="56" spans="1:5" ht="15.75" thickBot="1">
      <c r="A56" s="3"/>
      <c r="B56" s="727"/>
      <c r="C56" s="729" t="s">
        <v>61</v>
      </c>
      <c r="D56" s="729"/>
      <c r="E56" s="9">
        <f>ESF!I61</f>
        <v>272126285.61000001</v>
      </c>
    </row>
    <row r="57" spans="1:5" ht="15.75" thickBot="1">
      <c r="A57" s="3"/>
      <c r="B57" s="2"/>
      <c r="C57" s="729" t="s">
        <v>62</v>
      </c>
      <c r="D57" s="729"/>
      <c r="E57" s="9">
        <f>ESF!I63</f>
        <v>318907323.04000002</v>
      </c>
    </row>
    <row r="58" spans="1:5">
      <c r="A58" s="3"/>
      <c r="B58" s="2"/>
      <c r="C58" s="730" t="s">
        <v>4</v>
      </c>
      <c r="D58" s="730"/>
      <c r="E58" s="1">
        <v>2012</v>
      </c>
    </row>
    <row r="59" spans="1:5">
      <c r="A59" s="726" t="s">
        <v>67</v>
      </c>
      <c r="B59" s="727" t="s">
        <v>7</v>
      </c>
      <c r="C59" s="728" t="s">
        <v>9</v>
      </c>
      <c r="D59" s="728"/>
      <c r="E59" s="8">
        <f>ESF!E16</f>
        <v>69211110.049999997</v>
      </c>
    </row>
    <row r="60" spans="1:5">
      <c r="A60" s="726"/>
      <c r="B60" s="727"/>
      <c r="C60" s="728" t="s">
        <v>11</v>
      </c>
      <c r="D60" s="728"/>
      <c r="E60" s="8">
        <f>ESF!E17</f>
        <v>14520865.050000001</v>
      </c>
    </row>
    <row r="61" spans="1:5">
      <c r="A61" s="726"/>
      <c r="B61" s="727"/>
      <c r="C61" s="728" t="s">
        <v>13</v>
      </c>
      <c r="D61" s="728"/>
      <c r="E61" s="8">
        <f>ESF!E18</f>
        <v>20350880.039999999</v>
      </c>
    </row>
    <row r="62" spans="1:5">
      <c r="A62" s="726"/>
      <c r="B62" s="727"/>
      <c r="C62" s="728" t="s">
        <v>15</v>
      </c>
      <c r="D62" s="728"/>
      <c r="E62" s="8">
        <f>ESF!E19</f>
        <v>2393800.38</v>
      </c>
    </row>
    <row r="63" spans="1:5">
      <c r="A63" s="726"/>
      <c r="B63" s="727"/>
      <c r="C63" s="728" t="s">
        <v>17</v>
      </c>
      <c r="D63" s="728"/>
      <c r="E63" s="8">
        <f>ESF!E20</f>
        <v>0</v>
      </c>
    </row>
    <row r="64" spans="1:5">
      <c r="A64" s="726"/>
      <c r="B64" s="727"/>
      <c r="C64" s="728" t="s">
        <v>19</v>
      </c>
      <c r="D64" s="728"/>
      <c r="E64" s="8">
        <f>ESF!E21</f>
        <v>0</v>
      </c>
    </row>
    <row r="65" spans="1:5">
      <c r="A65" s="726"/>
      <c r="B65" s="727"/>
      <c r="C65" s="728" t="s">
        <v>21</v>
      </c>
      <c r="D65" s="728"/>
      <c r="E65" s="8">
        <f>ESF!E22</f>
        <v>31242</v>
      </c>
    </row>
    <row r="66" spans="1:5" ht="15.75" thickBot="1">
      <c r="A66" s="726"/>
      <c r="B66" s="4"/>
      <c r="C66" s="729" t="s">
        <v>24</v>
      </c>
      <c r="D66" s="729"/>
      <c r="E66" s="9">
        <f>ESF!E24</f>
        <v>106507897.51999998</v>
      </c>
    </row>
    <row r="67" spans="1:5">
      <c r="A67" s="726"/>
      <c r="B67" s="727" t="s">
        <v>26</v>
      </c>
      <c r="C67" s="728" t="s">
        <v>28</v>
      </c>
      <c r="D67" s="728"/>
      <c r="E67" s="8">
        <f>ESF!E29</f>
        <v>0</v>
      </c>
    </row>
    <row r="68" spans="1:5">
      <c r="A68" s="726"/>
      <c r="B68" s="727"/>
      <c r="C68" s="728" t="s">
        <v>30</v>
      </c>
      <c r="D68" s="728"/>
      <c r="E68" s="8">
        <f>ESF!E30</f>
        <v>0</v>
      </c>
    </row>
    <row r="69" spans="1:5">
      <c r="A69" s="726"/>
      <c r="B69" s="727"/>
      <c r="C69" s="728" t="s">
        <v>32</v>
      </c>
      <c r="D69" s="728"/>
      <c r="E69" s="8">
        <f>ESF!E31</f>
        <v>156351447.37</v>
      </c>
    </row>
    <row r="70" spans="1:5">
      <c r="A70" s="726"/>
      <c r="B70" s="727"/>
      <c r="C70" s="728" t="s">
        <v>34</v>
      </c>
      <c r="D70" s="728"/>
      <c r="E70" s="8">
        <f>ESF!E32</f>
        <v>84970012.189999998</v>
      </c>
    </row>
    <row r="71" spans="1:5">
      <c r="A71" s="726"/>
      <c r="B71" s="727"/>
      <c r="C71" s="728" t="s">
        <v>36</v>
      </c>
      <c r="D71" s="728"/>
      <c r="E71" s="8">
        <f>ESF!E33</f>
        <v>0</v>
      </c>
    </row>
    <row r="72" spans="1:5">
      <c r="A72" s="726"/>
      <c r="B72" s="727"/>
      <c r="C72" s="728" t="s">
        <v>38</v>
      </c>
      <c r="D72" s="728"/>
      <c r="E72" s="8">
        <f>ESF!E34</f>
        <v>-13601669.92</v>
      </c>
    </row>
    <row r="73" spans="1:5">
      <c r="A73" s="726"/>
      <c r="B73" s="727"/>
      <c r="C73" s="728" t="s">
        <v>40</v>
      </c>
      <c r="D73" s="728"/>
      <c r="E73" s="8">
        <f>ESF!E35</f>
        <v>129285.27</v>
      </c>
    </row>
    <row r="74" spans="1:5">
      <c r="A74" s="726"/>
      <c r="B74" s="727"/>
      <c r="C74" s="728" t="s">
        <v>41</v>
      </c>
      <c r="D74" s="728"/>
      <c r="E74" s="8">
        <f>ESF!E36</f>
        <v>0</v>
      </c>
    </row>
    <row r="75" spans="1:5">
      <c r="A75" s="726"/>
      <c r="B75" s="727"/>
      <c r="C75" s="728" t="s">
        <v>43</v>
      </c>
      <c r="D75" s="728"/>
      <c r="E75" s="8">
        <f>ESF!E37</f>
        <v>0</v>
      </c>
    </row>
    <row r="76" spans="1:5" ht="15.75" thickBot="1">
      <c r="A76" s="726"/>
      <c r="B76" s="4"/>
      <c r="C76" s="729" t="s">
        <v>45</v>
      </c>
      <c r="D76" s="729"/>
      <c r="E76" s="9">
        <f>ESF!E39</f>
        <v>227849074.91000003</v>
      </c>
    </row>
    <row r="77" spans="1:5" ht="15.75" thickBot="1">
      <c r="A77" s="726"/>
      <c r="B77" s="2"/>
      <c r="C77" s="729" t="s">
        <v>47</v>
      </c>
      <c r="D77" s="729"/>
      <c r="E77" s="9">
        <f>ESF!E41</f>
        <v>334356972.43000001</v>
      </c>
    </row>
    <row r="78" spans="1:5">
      <c r="A78" s="726" t="s">
        <v>68</v>
      </c>
      <c r="B78" s="727" t="s">
        <v>8</v>
      </c>
      <c r="C78" s="728" t="s">
        <v>10</v>
      </c>
      <c r="D78" s="728"/>
      <c r="E78" s="8">
        <f>ESF!J16</f>
        <v>49330648.549999997</v>
      </c>
    </row>
    <row r="79" spans="1:5">
      <c r="A79" s="726"/>
      <c r="B79" s="727"/>
      <c r="C79" s="728" t="s">
        <v>12</v>
      </c>
      <c r="D79" s="728"/>
      <c r="E79" s="8">
        <f>ESF!J17</f>
        <v>0</v>
      </c>
    </row>
    <row r="80" spans="1:5">
      <c r="A80" s="726"/>
      <c r="B80" s="727"/>
      <c r="C80" s="728" t="s">
        <v>14</v>
      </c>
      <c r="D80" s="728"/>
      <c r="E80" s="8">
        <f>ESF!J18</f>
        <v>0</v>
      </c>
    </row>
    <row r="81" spans="1:5">
      <c r="A81" s="726"/>
      <c r="B81" s="727"/>
      <c r="C81" s="728" t="s">
        <v>16</v>
      </c>
      <c r="D81" s="728"/>
      <c r="E81" s="8">
        <f>ESF!J19</f>
        <v>0</v>
      </c>
    </row>
    <row r="82" spans="1:5">
      <c r="A82" s="726"/>
      <c r="B82" s="727"/>
      <c r="C82" s="728" t="s">
        <v>18</v>
      </c>
      <c r="D82" s="728"/>
      <c r="E82" s="8">
        <f>ESF!J20</f>
        <v>0</v>
      </c>
    </row>
    <row r="83" spans="1:5">
      <c r="A83" s="726"/>
      <c r="B83" s="727"/>
      <c r="C83" s="728" t="s">
        <v>20</v>
      </c>
      <c r="D83" s="728"/>
      <c r="E83" s="8">
        <f>ESF!J21</f>
        <v>0</v>
      </c>
    </row>
    <row r="84" spans="1:5">
      <c r="A84" s="726"/>
      <c r="B84" s="727"/>
      <c r="C84" s="728" t="s">
        <v>22</v>
      </c>
      <c r="D84" s="728"/>
      <c r="E84" s="8">
        <f>ESF!J22</f>
        <v>0</v>
      </c>
    </row>
    <row r="85" spans="1:5">
      <c r="A85" s="726"/>
      <c r="B85" s="727"/>
      <c r="C85" s="728" t="s">
        <v>23</v>
      </c>
      <c r="D85" s="728"/>
      <c r="E85" s="8">
        <f>ESF!J23</f>
        <v>-28546.62</v>
      </c>
    </row>
    <row r="86" spans="1:5" ht="15.75" thickBot="1">
      <c r="A86" s="726"/>
      <c r="B86" s="4"/>
      <c r="C86" s="729" t="s">
        <v>25</v>
      </c>
      <c r="D86" s="729"/>
      <c r="E86" s="9">
        <f>ESF!J25</f>
        <v>49302101.93</v>
      </c>
    </row>
    <row r="87" spans="1:5">
      <c r="A87" s="726"/>
      <c r="B87" s="727" t="s">
        <v>27</v>
      </c>
      <c r="C87" s="728" t="s">
        <v>29</v>
      </c>
      <c r="D87" s="728"/>
      <c r="E87" s="8">
        <f>ESF!J29</f>
        <v>0</v>
      </c>
    </row>
    <row r="88" spans="1:5">
      <c r="A88" s="726"/>
      <c r="B88" s="727"/>
      <c r="C88" s="728" t="s">
        <v>31</v>
      </c>
      <c r="D88" s="728"/>
      <c r="E88" s="8">
        <f>ESF!J30</f>
        <v>0</v>
      </c>
    </row>
    <row r="89" spans="1:5">
      <c r="A89" s="726"/>
      <c r="B89" s="727"/>
      <c r="C89" s="728" t="s">
        <v>33</v>
      </c>
      <c r="D89" s="728"/>
      <c r="E89" s="8">
        <f>ESF!J31</f>
        <v>0</v>
      </c>
    </row>
    <row r="90" spans="1:5">
      <c r="A90" s="726"/>
      <c r="B90" s="727"/>
      <c r="C90" s="728" t="s">
        <v>35</v>
      </c>
      <c r="D90" s="728"/>
      <c r="E90" s="8">
        <f>ESF!J32</f>
        <v>0</v>
      </c>
    </row>
    <row r="91" spans="1:5">
      <c r="A91" s="726"/>
      <c r="B91" s="727"/>
      <c r="C91" s="728" t="s">
        <v>37</v>
      </c>
      <c r="D91" s="728"/>
      <c r="E91" s="8">
        <f>ESF!J33</f>
        <v>0</v>
      </c>
    </row>
    <row r="92" spans="1:5">
      <c r="A92" s="726"/>
      <c r="B92" s="727"/>
      <c r="C92" s="728" t="s">
        <v>39</v>
      </c>
      <c r="D92" s="728"/>
      <c r="E92" s="8">
        <f>ESF!J34</f>
        <v>0</v>
      </c>
    </row>
    <row r="93" spans="1:5" ht="15.75" thickBot="1">
      <c r="A93" s="726"/>
      <c r="B93" s="2"/>
      <c r="C93" s="729" t="s">
        <v>42</v>
      </c>
      <c r="D93" s="729"/>
      <c r="E93" s="9">
        <f>ESF!J36</f>
        <v>0</v>
      </c>
    </row>
    <row r="94" spans="1:5" ht="15.75" thickBot="1">
      <c r="A94" s="726"/>
      <c r="B94" s="2"/>
      <c r="C94" s="729" t="s">
        <v>44</v>
      </c>
      <c r="D94" s="729"/>
      <c r="E94" s="9">
        <f>ESF!J38</f>
        <v>49302101.93</v>
      </c>
    </row>
    <row r="95" spans="1:5">
      <c r="A95" s="3"/>
      <c r="B95" s="727" t="s">
        <v>46</v>
      </c>
      <c r="C95" s="731" t="s">
        <v>48</v>
      </c>
      <c r="D95" s="731"/>
      <c r="E95" s="10">
        <f>ESF!J42</f>
        <v>226687405.94</v>
      </c>
    </row>
    <row r="96" spans="1:5">
      <c r="A96" s="3"/>
      <c r="B96" s="727"/>
      <c r="C96" s="728" t="s">
        <v>49</v>
      </c>
      <c r="D96" s="728"/>
      <c r="E96" s="8">
        <f>ESF!J44</f>
        <v>225661352.49000001</v>
      </c>
    </row>
    <row r="97" spans="1:5">
      <c r="A97" s="3"/>
      <c r="B97" s="727"/>
      <c r="C97" s="728" t="s">
        <v>50</v>
      </c>
      <c r="D97" s="728"/>
      <c r="E97" s="8">
        <f>ESF!J45</f>
        <v>1026053.45</v>
      </c>
    </row>
    <row r="98" spans="1:5">
      <c r="A98" s="3"/>
      <c r="B98" s="727"/>
      <c r="C98" s="728" t="s">
        <v>51</v>
      </c>
      <c r="D98" s="728"/>
      <c r="E98" s="8">
        <f>ESF!J46</f>
        <v>0</v>
      </c>
    </row>
    <row r="99" spans="1:5">
      <c r="A99" s="3"/>
      <c r="B99" s="727"/>
      <c r="C99" s="731" t="s">
        <v>52</v>
      </c>
      <c r="D99" s="731"/>
      <c r="E99" s="10">
        <f>ESF!J48</f>
        <v>58367464.559999995</v>
      </c>
    </row>
    <row r="100" spans="1:5">
      <c r="A100" s="3"/>
      <c r="B100" s="727"/>
      <c r="C100" s="728" t="s">
        <v>53</v>
      </c>
      <c r="D100" s="728"/>
      <c r="E100" s="8">
        <f>ESF!J50</f>
        <v>-145115.95000000001</v>
      </c>
    </row>
    <row r="101" spans="1:5">
      <c r="A101" s="3"/>
      <c r="B101" s="727"/>
      <c r="C101" s="728" t="s">
        <v>54</v>
      </c>
      <c r="D101" s="728"/>
      <c r="E101" s="8">
        <f>ESF!J51</f>
        <v>58512580.509999998</v>
      </c>
    </row>
    <row r="102" spans="1:5">
      <c r="A102" s="3"/>
      <c r="B102" s="727"/>
      <c r="C102" s="728" t="s">
        <v>55</v>
      </c>
      <c r="D102" s="728"/>
      <c r="E102" s="8">
        <f>ESF!J52</f>
        <v>0</v>
      </c>
    </row>
    <row r="103" spans="1:5">
      <c r="A103" s="3"/>
      <c r="B103" s="727"/>
      <c r="C103" s="728" t="s">
        <v>56</v>
      </c>
      <c r="D103" s="728"/>
      <c r="E103" s="8">
        <f>ESF!J53</f>
        <v>0</v>
      </c>
    </row>
    <row r="104" spans="1:5">
      <c r="A104" s="3"/>
      <c r="B104" s="727"/>
      <c r="C104" s="728" t="s">
        <v>57</v>
      </c>
      <c r="D104" s="728"/>
      <c r="E104" s="8">
        <f>ESF!J54</f>
        <v>0</v>
      </c>
    </row>
    <row r="105" spans="1:5">
      <c r="A105" s="3"/>
      <c r="B105" s="727"/>
      <c r="C105" s="731" t="s">
        <v>58</v>
      </c>
      <c r="D105" s="731"/>
      <c r="E105" s="10">
        <f>ESF!J56</f>
        <v>0</v>
      </c>
    </row>
    <row r="106" spans="1:5">
      <c r="A106" s="3"/>
      <c r="B106" s="727"/>
      <c r="C106" s="728" t="s">
        <v>59</v>
      </c>
      <c r="D106" s="728"/>
      <c r="E106" s="8">
        <f>ESF!J58</f>
        <v>0</v>
      </c>
    </row>
    <row r="107" spans="1:5">
      <c r="A107" s="3"/>
      <c r="B107" s="727"/>
      <c r="C107" s="728" t="s">
        <v>60</v>
      </c>
      <c r="D107" s="728"/>
      <c r="E107" s="8">
        <f>ESF!J59</f>
        <v>0</v>
      </c>
    </row>
    <row r="108" spans="1:5" ht="15.75" thickBot="1">
      <c r="A108" s="3"/>
      <c r="B108" s="727"/>
      <c r="C108" s="729" t="s">
        <v>61</v>
      </c>
      <c r="D108" s="729"/>
      <c r="E108" s="9">
        <f>ESF!J61</f>
        <v>285054870.5</v>
      </c>
    </row>
    <row r="109" spans="1:5" ht="15.75" thickBot="1">
      <c r="A109" s="3"/>
      <c r="B109" s="2"/>
      <c r="C109" s="729" t="s">
        <v>62</v>
      </c>
      <c r="D109" s="729"/>
      <c r="E109" s="9">
        <f>ESF!J63</f>
        <v>334356972.43000001</v>
      </c>
    </row>
    <row r="110" spans="1:5">
      <c r="A110" s="3"/>
      <c r="B110" s="2"/>
      <c r="C110" s="736" t="s">
        <v>73</v>
      </c>
      <c r="D110" s="5" t="s">
        <v>63</v>
      </c>
      <c r="E110" s="10" t="str">
        <f>ESF!C71</f>
        <v>Mtro. Alehjandro Sánchez García</v>
      </c>
    </row>
    <row r="111" spans="1:5">
      <c r="A111" s="3"/>
      <c r="B111" s="2"/>
      <c r="C111" s="737"/>
      <c r="D111" s="5" t="s">
        <v>64</v>
      </c>
      <c r="E111" s="10" t="str">
        <f>ESF!C72</f>
        <v>Rector</v>
      </c>
    </row>
    <row r="112" spans="1:5">
      <c r="A112" s="3"/>
      <c r="B112" s="2"/>
      <c r="C112" s="737" t="s">
        <v>72</v>
      </c>
      <c r="D112" s="5" t="s">
        <v>63</v>
      </c>
      <c r="E112" s="10" t="str">
        <f>ESF!G71</f>
        <v xml:space="preserve">     C.P. Marisol Zavala Torres</v>
      </c>
    </row>
    <row r="113" spans="1:5">
      <c r="A113" s="3"/>
      <c r="B113" s="2"/>
      <c r="C113" s="737"/>
      <c r="D113" s="5" t="s">
        <v>64</v>
      </c>
      <c r="E113" s="10" t="str">
        <f>ESF!G72</f>
        <v>Directora de Administración y Finanzas</v>
      </c>
    </row>
    <row r="114" spans="1:5">
      <c r="A114" s="735" t="s">
        <v>1</v>
      </c>
      <c r="B114" s="735"/>
      <c r="C114" s="735"/>
      <c r="D114" s="735"/>
      <c r="E114" s="13" t="e">
        <f>ECSF!#REF!</f>
        <v>#REF!</v>
      </c>
    </row>
    <row r="115" spans="1:5">
      <c r="A115" s="735" t="s">
        <v>3</v>
      </c>
      <c r="B115" s="735"/>
      <c r="C115" s="735"/>
      <c r="D115" s="735"/>
      <c r="E115" s="13">
        <f>ECSF!C5</f>
        <v>0</v>
      </c>
    </row>
    <row r="116" spans="1:5">
      <c r="A116" s="735" t="s">
        <v>2</v>
      </c>
      <c r="B116" s="735"/>
      <c r="C116" s="735"/>
      <c r="D116" s="735"/>
      <c r="E116" s="14"/>
    </row>
    <row r="117" spans="1:5">
      <c r="A117" s="735" t="s">
        <v>71</v>
      </c>
      <c r="B117" s="735"/>
      <c r="C117" s="735"/>
      <c r="D117" s="735"/>
      <c r="E117" t="s">
        <v>70</v>
      </c>
    </row>
    <row r="118" spans="1:5">
      <c r="B118" s="732" t="s">
        <v>65</v>
      </c>
      <c r="C118" s="731" t="s">
        <v>5</v>
      </c>
      <c r="D118" s="731"/>
      <c r="E118" s="11">
        <f>ECSF!D12</f>
        <v>15449649.339999996</v>
      </c>
    </row>
    <row r="119" spans="1:5">
      <c r="B119" s="732"/>
      <c r="C119" s="731" t="s">
        <v>7</v>
      </c>
      <c r="D119" s="731"/>
      <c r="E119" s="11">
        <f>ECSF!D14</f>
        <v>17339464.869999997</v>
      </c>
    </row>
    <row r="120" spans="1:5">
      <c r="B120" s="732"/>
      <c r="C120" s="728" t="s">
        <v>9</v>
      </c>
      <c r="D120" s="728"/>
      <c r="E120" s="12">
        <f>ECSF!D16</f>
        <v>16251188.279999999</v>
      </c>
    </row>
    <row r="121" spans="1:5">
      <c r="B121" s="732"/>
      <c r="C121" s="728" t="s">
        <v>11</v>
      </c>
      <c r="D121" s="728"/>
      <c r="E121" s="12">
        <f>ECSF!D17</f>
        <v>392877.69</v>
      </c>
    </row>
    <row r="122" spans="1:5">
      <c r="B122" s="732"/>
      <c r="C122" s="728" t="s">
        <v>13</v>
      </c>
      <c r="D122" s="728"/>
      <c r="E122" s="12">
        <f>ECSF!D18</f>
        <v>695398.9</v>
      </c>
    </row>
    <row r="123" spans="1:5">
      <c r="B123" s="732"/>
      <c r="C123" s="728" t="s">
        <v>15</v>
      </c>
      <c r="D123" s="728"/>
      <c r="E123" s="12">
        <f>ECSF!D19</f>
        <v>0</v>
      </c>
    </row>
    <row r="124" spans="1:5">
      <c r="B124" s="732"/>
      <c r="C124" s="728" t="s">
        <v>17</v>
      </c>
      <c r="D124" s="728"/>
      <c r="E124" s="12">
        <f>ECSF!D20</f>
        <v>0</v>
      </c>
    </row>
    <row r="125" spans="1:5">
      <c r="B125" s="732"/>
      <c r="C125" s="728" t="s">
        <v>19</v>
      </c>
      <c r="D125" s="728"/>
      <c r="E125" s="12">
        <f>ECSF!D21</f>
        <v>0</v>
      </c>
    </row>
    <row r="126" spans="1:5">
      <c r="B126" s="732"/>
      <c r="C126" s="728" t="s">
        <v>21</v>
      </c>
      <c r="D126" s="728"/>
      <c r="E126" s="12">
        <f>ECSF!D22</f>
        <v>0</v>
      </c>
    </row>
    <row r="127" spans="1:5">
      <c r="B127" s="732"/>
      <c r="C127" s="731" t="s">
        <v>26</v>
      </c>
      <c r="D127" s="731"/>
      <c r="E127" s="11">
        <f>ECSF!D24</f>
        <v>0</v>
      </c>
    </row>
    <row r="128" spans="1:5">
      <c r="B128" s="732"/>
      <c r="C128" s="728" t="s">
        <v>28</v>
      </c>
      <c r="D128" s="728"/>
      <c r="E128" s="12">
        <f>ECSF!D26</f>
        <v>0</v>
      </c>
    </row>
    <row r="129" spans="2:5">
      <c r="B129" s="732"/>
      <c r="C129" s="728" t="s">
        <v>30</v>
      </c>
      <c r="D129" s="728"/>
      <c r="E129" s="12">
        <f>ECSF!D27</f>
        <v>0</v>
      </c>
    </row>
    <row r="130" spans="2:5">
      <c r="B130" s="732"/>
      <c r="C130" s="728" t="s">
        <v>32</v>
      </c>
      <c r="D130" s="728"/>
      <c r="E130" s="12">
        <f>ECSF!D28</f>
        <v>0</v>
      </c>
    </row>
    <row r="131" spans="2:5">
      <c r="B131" s="732"/>
      <c r="C131" s="728" t="s">
        <v>34</v>
      </c>
      <c r="D131" s="728"/>
      <c r="E131" s="12">
        <f>ECSF!D29</f>
        <v>0</v>
      </c>
    </row>
    <row r="132" spans="2:5">
      <c r="B132" s="732"/>
      <c r="C132" s="728" t="s">
        <v>36</v>
      </c>
      <c r="D132" s="728"/>
      <c r="E132" s="12">
        <f>ECSF!D30</f>
        <v>0</v>
      </c>
    </row>
    <row r="133" spans="2:5">
      <c r="B133" s="732"/>
      <c r="C133" s="728" t="s">
        <v>38</v>
      </c>
      <c r="D133" s="728"/>
      <c r="E133" s="12">
        <f>ECSF!D31</f>
        <v>0</v>
      </c>
    </row>
    <row r="134" spans="2:5">
      <c r="B134" s="732"/>
      <c r="C134" s="728" t="s">
        <v>40</v>
      </c>
      <c r="D134" s="728"/>
      <c r="E134" s="12">
        <f>ECSF!D32</f>
        <v>0</v>
      </c>
    </row>
    <row r="135" spans="2:5">
      <c r="B135" s="732"/>
      <c r="C135" s="728" t="s">
        <v>41</v>
      </c>
      <c r="D135" s="728"/>
      <c r="E135" s="12">
        <f>ECSF!D33</f>
        <v>0</v>
      </c>
    </row>
    <row r="136" spans="2:5">
      <c r="B136" s="732"/>
      <c r="C136" s="728" t="s">
        <v>43</v>
      </c>
      <c r="D136" s="728"/>
      <c r="E136" s="12">
        <f>ECSF!D34</f>
        <v>0</v>
      </c>
    </row>
    <row r="137" spans="2:5">
      <c r="B137" s="732"/>
      <c r="C137" s="731" t="s">
        <v>6</v>
      </c>
      <c r="D137" s="731"/>
      <c r="E137" s="11">
        <f>ECSF!I12</f>
        <v>0</v>
      </c>
    </row>
    <row r="138" spans="2:5">
      <c r="B138" s="732"/>
      <c r="C138" s="731" t="s">
        <v>8</v>
      </c>
      <c r="D138" s="731"/>
      <c r="E138" s="11">
        <f>ECSF!I14</f>
        <v>0</v>
      </c>
    </row>
    <row r="139" spans="2:5">
      <c r="B139" s="732"/>
      <c r="C139" s="728" t="s">
        <v>10</v>
      </c>
      <c r="D139" s="728"/>
      <c r="E139" s="12">
        <f>ECSF!I16</f>
        <v>0</v>
      </c>
    </row>
    <row r="140" spans="2:5">
      <c r="B140" s="732"/>
      <c r="C140" s="728" t="s">
        <v>12</v>
      </c>
      <c r="D140" s="728"/>
      <c r="E140" s="12">
        <f>ECSF!I17</f>
        <v>0</v>
      </c>
    </row>
    <row r="141" spans="2:5">
      <c r="B141" s="732"/>
      <c r="C141" s="728" t="s">
        <v>14</v>
      </c>
      <c r="D141" s="728"/>
      <c r="E141" s="12">
        <f>ECSF!I18</f>
        <v>0</v>
      </c>
    </row>
    <row r="142" spans="2:5">
      <c r="B142" s="732"/>
      <c r="C142" s="728" t="s">
        <v>16</v>
      </c>
      <c r="D142" s="728"/>
      <c r="E142" s="12">
        <f>ECSF!I19</f>
        <v>0</v>
      </c>
    </row>
    <row r="143" spans="2:5">
      <c r="B143" s="732"/>
      <c r="C143" s="728" t="s">
        <v>18</v>
      </c>
      <c r="D143" s="728"/>
      <c r="E143" s="12">
        <f>ECSF!I20</f>
        <v>0</v>
      </c>
    </row>
    <row r="144" spans="2:5">
      <c r="B144" s="732"/>
      <c r="C144" s="728" t="s">
        <v>20</v>
      </c>
      <c r="D144" s="728"/>
      <c r="E144" s="12">
        <f>ECSF!I21</f>
        <v>0</v>
      </c>
    </row>
    <row r="145" spans="2:5">
      <c r="B145" s="732"/>
      <c r="C145" s="728" t="s">
        <v>22</v>
      </c>
      <c r="D145" s="728"/>
      <c r="E145" s="12">
        <f>ECSF!I22</f>
        <v>0</v>
      </c>
    </row>
    <row r="146" spans="2:5">
      <c r="B146" s="732"/>
      <c r="C146" s="728" t="s">
        <v>23</v>
      </c>
      <c r="D146" s="728"/>
      <c r="E146" s="12">
        <f>ECSF!I23</f>
        <v>0</v>
      </c>
    </row>
    <row r="147" spans="2:5">
      <c r="B147" s="732"/>
      <c r="C147" s="734" t="s">
        <v>27</v>
      </c>
      <c r="D147" s="734"/>
      <c r="E147" s="11">
        <f>ECSF!I25</f>
        <v>0</v>
      </c>
    </row>
    <row r="148" spans="2:5">
      <c r="B148" s="732"/>
      <c r="C148" s="728" t="s">
        <v>29</v>
      </c>
      <c r="D148" s="728"/>
      <c r="E148" s="12">
        <f>ECSF!I27</f>
        <v>0</v>
      </c>
    </row>
    <row r="149" spans="2:5">
      <c r="B149" s="732"/>
      <c r="C149" s="728" t="s">
        <v>31</v>
      </c>
      <c r="D149" s="728"/>
      <c r="E149" s="12">
        <f>ECSF!I28</f>
        <v>0</v>
      </c>
    </row>
    <row r="150" spans="2:5">
      <c r="B150" s="732"/>
      <c r="C150" s="728" t="s">
        <v>33</v>
      </c>
      <c r="D150" s="728"/>
      <c r="E150" s="12">
        <f>ECSF!I29</f>
        <v>0</v>
      </c>
    </row>
    <row r="151" spans="2:5">
      <c r="B151" s="732"/>
      <c r="C151" s="728" t="s">
        <v>35</v>
      </c>
      <c r="D151" s="728"/>
      <c r="E151" s="12">
        <f>ECSF!I30</f>
        <v>0</v>
      </c>
    </row>
    <row r="152" spans="2:5">
      <c r="B152" s="732"/>
      <c r="C152" s="728" t="s">
        <v>37</v>
      </c>
      <c r="D152" s="728"/>
      <c r="E152" s="12">
        <f>ECSF!I31</f>
        <v>0</v>
      </c>
    </row>
    <row r="153" spans="2:5">
      <c r="B153" s="732"/>
      <c r="C153" s="728" t="s">
        <v>39</v>
      </c>
      <c r="D153" s="728"/>
      <c r="E153" s="12">
        <f>ECSF!I32</f>
        <v>0</v>
      </c>
    </row>
    <row r="154" spans="2:5">
      <c r="B154" s="732"/>
      <c r="C154" s="731" t="s">
        <v>46</v>
      </c>
      <c r="D154" s="731"/>
      <c r="E154" s="11">
        <f>ECSF!I34</f>
        <v>3282419.83</v>
      </c>
    </row>
    <row r="155" spans="2:5">
      <c r="B155" s="732"/>
      <c r="C155" s="731" t="s">
        <v>48</v>
      </c>
      <c r="D155" s="731"/>
      <c r="E155" s="11">
        <f>ECSF!I36</f>
        <v>0</v>
      </c>
    </row>
    <row r="156" spans="2:5">
      <c r="B156" s="732"/>
      <c r="C156" s="728" t="s">
        <v>49</v>
      </c>
      <c r="D156" s="728"/>
      <c r="E156" s="12">
        <f>ECSF!I38</f>
        <v>0</v>
      </c>
    </row>
    <row r="157" spans="2:5">
      <c r="B157" s="732"/>
      <c r="C157" s="728" t="s">
        <v>50</v>
      </c>
      <c r="D157" s="728"/>
      <c r="E157" s="12">
        <f>ECSF!I39</f>
        <v>0</v>
      </c>
    </row>
    <row r="158" spans="2:5">
      <c r="B158" s="732"/>
      <c r="C158" s="728" t="s">
        <v>51</v>
      </c>
      <c r="D158" s="728"/>
      <c r="E158" s="12">
        <f>ECSF!I40</f>
        <v>0</v>
      </c>
    </row>
    <row r="159" spans="2:5">
      <c r="B159" s="732"/>
      <c r="C159" s="731" t="s">
        <v>52</v>
      </c>
      <c r="D159" s="731"/>
      <c r="E159" s="11">
        <f>ECSF!I42</f>
        <v>3282419.83</v>
      </c>
    </row>
    <row r="160" spans="2:5">
      <c r="B160" s="732"/>
      <c r="C160" s="728" t="s">
        <v>53</v>
      </c>
      <c r="D160" s="728"/>
      <c r="E160" s="12">
        <f>ECSF!I44</f>
        <v>3662457.38</v>
      </c>
    </row>
    <row r="161" spans="2:5">
      <c r="B161" s="732"/>
      <c r="C161" s="728" t="s">
        <v>54</v>
      </c>
      <c r="D161" s="728"/>
      <c r="E161" s="12">
        <f>ECSF!I45</f>
        <v>0</v>
      </c>
    </row>
    <row r="162" spans="2:5">
      <c r="B162" s="732"/>
      <c r="C162" s="728" t="s">
        <v>55</v>
      </c>
      <c r="D162" s="728"/>
      <c r="E162" s="12">
        <f>ECSF!I46</f>
        <v>0</v>
      </c>
    </row>
    <row r="163" spans="2:5">
      <c r="B163" s="732"/>
      <c r="C163" s="728" t="s">
        <v>56</v>
      </c>
      <c r="D163" s="728"/>
      <c r="E163" s="12">
        <f>ECSF!I47</f>
        <v>0</v>
      </c>
    </row>
    <row r="164" spans="2:5">
      <c r="B164" s="732"/>
      <c r="C164" s="728" t="s">
        <v>57</v>
      </c>
      <c r="D164" s="728"/>
      <c r="E164" s="12">
        <f>ECSF!I48</f>
        <v>0</v>
      </c>
    </row>
    <row r="165" spans="2:5">
      <c r="B165" s="732"/>
      <c r="C165" s="731" t="s">
        <v>58</v>
      </c>
      <c r="D165" s="731"/>
      <c r="E165" s="11">
        <f>ECSF!I50</f>
        <v>0</v>
      </c>
    </row>
    <row r="166" spans="2:5">
      <c r="B166" s="732"/>
      <c r="C166" s="728" t="s">
        <v>59</v>
      </c>
      <c r="D166" s="728"/>
      <c r="E166" s="12">
        <f>ECSF!I52</f>
        <v>0</v>
      </c>
    </row>
    <row r="167" spans="2:5" ht="15" customHeight="1" thickBot="1">
      <c r="B167" s="733"/>
      <c r="C167" s="728" t="s">
        <v>60</v>
      </c>
      <c r="D167" s="728"/>
      <c r="E167" s="12">
        <f>ECSF!I53</f>
        <v>0</v>
      </c>
    </row>
    <row r="168" spans="2:5">
      <c r="B168" s="732" t="s">
        <v>66</v>
      </c>
      <c r="C168" s="731" t="s">
        <v>5</v>
      </c>
      <c r="D168" s="731"/>
      <c r="E168" s="11">
        <f>ECSF!E12</f>
        <v>0</v>
      </c>
    </row>
    <row r="169" spans="2:5" ht="15" customHeight="1">
      <c r="B169" s="732"/>
      <c r="C169" s="731" t="s">
        <v>7</v>
      </c>
      <c r="D169" s="731"/>
      <c r="E169" s="11">
        <f>ECSF!E14</f>
        <v>0</v>
      </c>
    </row>
    <row r="170" spans="2:5" ht="15" customHeight="1">
      <c r="B170" s="732"/>
      <c r="C170" s="728" t="s">
        <v>9</v>
      </c>
      <c r="D170" s="728"/>
      <c r="E170" s="12">
        <f>ECSF!E16</f>
        <v>0</v>
      </c>
    </row>
    <row r="171" spans="2:5" ht="15" customHeight="1">
      <c r="B171" s="732"/>
      <c r="C171" s="728" t="s">
        <v>11</v>
      </c>
      <c r="D171" s="728"/>
      <c r="E171" s="12">
        <f>ECSF!E17</f>
        <v>0</v>
      </c>
    </row>
    <row r="172" spans="2:5">
      <c r="B172" s="732"/>
      <c r="C172" s="728" t="s">
        <v>13</v>
      </c>
      <c r="D172" s="728"/>
      <c r="E172" s="12">
        <f>ECSF!E18</f>
        <v>0</v>
      </c>
    </row>
    <row r="173" spans="2:5">
      <c r="B173" s="732"/>
      <c r="C173" s="728" t="s">
        <v>15</v>
      </c>
      <c r="D173" s="728"/>
      <c r="E173" s="12">
        <f>ECSF!E19</f>
        <v>0</v>
      </c>
    </row>
    <row r="174" spans="2:5" ht="15" customHeight="1">
      <c r="B174" s="732"/>
      <c r="C174" s="728" t="s">
        <v>17</v>
      </c>
      <c r="D174" s="728"/>
      <c r="E174" s="12">
        <f>ECSF!E20</f>
        <v>0</v>
      </c>
    </row>
    <row r="175" spans="2:5" ht="15" customHeight="1">
      <c r="B175" s="732"/>
      <c r="C175" s="728" t="s">
        <v>19</v>
      </c>
      <c r="D175" s="728"/>
      <c r="E175" s="12">
        <f>ECSF!E21</f>
        <v>0</v>
      </c>
    </row>
    <row r="176" spans="2:5">
      <c r="B176" s="732"/>
      <c r="C176" s="728" t="s">
        <v>21</v>
      </c>
      <c r="D176" s="728"/>
      <c r="E176" s="12">
        <f>ECSF!E22</f>
        <v>0</v>
      </c>
    </row>
    <row r="177" spans="2:5" ht="15" customHeight="1">
      <c r="B177" s="732"/>
      <c r="C177" s="731" t="s">
        <v>26</v>
      </c>
      <c r="D177" s="731"/>
      <c r="E177" s="11">
        <f>ECSF!E24</f>
        <v>1889815.5300000012</v>
      </c>
    </row>
    <row r="178" spans="2:5">
      <c r="B178" s="732"/>
      <c r="C178" s="728" t="s">
        <v>28</v>
      </c>
      <c r="D178" s="728"/>
      <c r="E178" s="12">
        <f>ECSF!E26</f>
        <v>0</v>
      </c>
    </row>
    <row r="179" spans="2:5" ht="15" customHeight="1">
      <c r="B179" s="732"/>
      <c r="C179" s="728" t="s">
        <v>30</v>
      </c>
      <c r="D179" s="728"/>
      <c r="E179" s="12">
        <f>ECSF!E27</f>
        <v>0</v>
      </c>
    </row>
    <row r="180" spans="2:5" ht="15" customHeight="1">
      <c r="B180" s="732"/>
      <c r="C180" s="728" t="s">
        <v>32</v>
      </c>
      <c r="D180" s="728"/>
      <c r="E180" s="12">
        <f>ECSF!E28</f>
        <v>1390797.9399999976</v>
      </c>
    </row>
    <row r="181" spans="2:5" ht="15" customHeight="1">
      <c r="B181" s="732"/>
      <c r="C181" s="728" t="s">
        <v>34</v>
      </c>
      <c r="D181" s="728"/>
      <c r="E181" s="12">
        <f>ECSF!E29</f>
        <v>499017.59000000358</v>
      </c>
    </row>
    <row r="182" spans="2:5" ht="15" customHeight="1">
      <c r="B182" s="732"/>
      <c r="C182" s="728" t="s">
        <v>36</v>
      </c>
      <c r="D182" s="728"/>
      <c r="E182" s="12">
        <f>ECSF!E30</f>
        <v>0</v>
      </c>
    </row>
    <row r="183" spans="2:5" ht="15" customHeight="1">
      <c r="B183" s="732"/>
      <c r="C183" s="728" t="s">
        <v>38</v>
      </c>
      <c r="D183" s="728"/>
      <c r="E183" s="12">
        <f>ECSF!E31</f>
        <v>0</v>
      </c>
    </row>
    <row r="184" spans="2:5" ht="15" customHeight="1">
      <c r="B184" s="732"/>
      <c r="C184" s="728" t="s">
        <v>40</v>
      </c>
      <c r="D184" s="728"/>
      <c r="E184" s="12">
        <f>ECSF!E32</f>
        <v>0</v>
      </c>
    </row>
    <row r="185" spans="2:5" ht="15" customHeight="1">
      <c r="B185" s="732"/>
      <c r="C185" s="728" t="s">
        <v>41</v>
      </c>
      <c r="D185" s="728"/>
      <c r="E185" s="12">
        <f>ECSF!E33</f>
        <v>0</v>
      </c>
    </row>
    <row r="186" spans="2:5" ht="15" customHeight="1">
      <c r="B186" s="732"/>
      <c r="C186" s="728" t="s">
        <v>43</v>
      </c>
      <c r="D186" s="728"/>
      <c r="E186" s="12">
        <f>ECSF!E34</f>
        <v>0</v>
      </c>
    </row>
    <row r="187" spans="2:5" ht="15" customHeight="1">
      <c r="B187" s="732"/>
      <c r="C187" s="731" t="s">
        <v>6</v>
      </c>
      <c r="D187" s="731"/>
      <c r="E187" s="11">
        <f>ECSF!J12</f>
        <v>2521064.5</v>
      </c>
    </row>
    <row r="188" spans="2:5">
      <c r="B188" s="732"/>
      <c r="C188" s="731" t="s">
        <v>8</v>
      </c>
      <c r="D188" s="731"/>
      <c r="E188" s="11">
        <f>ECSF!J14</f>
        <v>2521064.5</v>
      </c>
    </row>
    <row r="189" spans="2:5">
      <c r="B189" s="732"/>
      <c r="C189" s="728" t="s">
        <v>10</v>
      </c>
      <c r="D189" s="728"/>
      <c r="E189" s="12">
        <f>ECSF!J16</f>
        <v>2521064.5</v>
      </c>
    </row>
    <row r="190" spans="2:5">
      <c r="B190" s="732"/>
      <c r="C190" s="728" t="s">
        <v>12</v>
      </c>
      <c r="D190" s="728"/>
      <c r="E190" s="12">
        <f>ECSF!J17</f>
        <v>0</v>
      </c>
    </row>
    <row r="191" spans="2:5" ht="15" customHeight="1">
      <c r="B191" s="732"/>
      <c r="C191" s="728" t="s">
        <v>14</v>
      </c>
      <c r="D191" s="728"/>
      <c r="E191" s="12">
        <f>ECSF!J18</f>
        <v>0</v>
      </c>
    </row>
    <row r="192" spans="2:5">
      <c r="B192" s="732"/>
      <c r="C192" s="728" t="s">
        <v>16</v>
      </c>
      <c r="D192" s="728"/>
      <c r="E192" s="12">
        <f>ECSF!J19</f>
        <v>0</v>
      </c>
    </row>
    <row r="193" spans="2:5" ht="15" customHeight="1">
      <c r="B193" s="732"/>
      <c r="C193" s="728" t="s">
        <v>18</v>
      </c>
      <c r="D193" s="728"/>
      <c r="E193" s="12">
        <f>ECSF!J20</f>
        <v>0</v>
      </c>
    </row>
    <row r="194" spans="2:5" ht="15" customHeight="1">
      <c r="B194" s="732"/>
      <c r="C194" s="728" t="s">
        <v>20</v>
      </c>
      <c r="D194" s="728"/>
      <c r="E194" s="12">
        <f>ECSF!J21</f>
        <v>0</v>
      </c>
    </row>
    <row r="195" spans="2:5" ht="15" customHeight="1">
      <c r="B195" s="732"/>
      <c r="C195" s="728" t="s">
        <v>22</v>
      </c>
      <c r="D195" s="728"/>
      <c r="E195" s="12">
        <f>ECSF!J22</f>
        <v>0</v>
      </c>
    </row>
    <row r="196" spans="2:5" ht="15" customHeight="1">
      <c r="B196" s="732"/>
      <c r="C196" s="728" t="s">
        <v>23</v>
      </c>
      <c r="D196" s="728"/>
      <c r="E196" s="12">
        <f>ECSF!J23</f>
        <v>0</v>
      </c>
    </row>
    <row r="197" spans="2:5" ht="15" customHeight="1">
      <c r="B197" s="732"/>
      <c r="C197" s="734" t="s">
        <v>27</v>
      </c>
      <c r="D197" s="734"/>
      <c r="E197" s="11">
        <f>ECSF!J25</f>
        <v>0</v>
      </c>
    </row>
    <row r="198" spans="2:5" ht="15" customHeight="1">
      <c r="B198" s="732"/>
      <c r="C198" s="728" t="s">
        <v>29</v>
      </c>
      <c r="D198" s="728"/>
      <c r="E198" s="12">
        <f>ECSF!J27</f>
        <v>0</v>
      </c>
    </row>
    <row r="199" spans="2:5" ht="15" customHeight="1">
      <c r="B199" s="732"/>
      <c r="C199" s="728" t="s">
        <v>31</v>
      </c>
      <c r="D199" s="728"/>
      <c r="E199" s="12">
        <f>ECSF!J28</f>
        <v>0</v>
      </c>
    </row>
    <row r="200" spans="2:5" ht="15" customHeight="1">
      <c r="B200" s="732"/>
      <c r="C200" s="728" t="s">
        <v>33</v>
      </c>
      <c r="D200" s="728"/>
      <c r="E200" s="12">
        <f>ECSF!J29</f>
        <v>0</v>
      </c>
    </row>
    <row r="201" spans="2:5">
      <c r="B201" s="732"/>
      <c r="C201" s="728" t="s">
        <v>35</v>
      </c>
      <c r="D201" s="728"/>
      <c r="E201" s="12">
        <f>ECSF!J30</f>
        <v>0</v>
      </c>
    </row>
    <row r="202" spans="2:5" ht="15" customHeight="1">
      <c r="B202" s="732"/>
      <c r="C202" s="728" t="s">
        <v>37</v>
      </c>
      <c r="D202" s="728"/>
      <c r="E202" s="12">
        <f>ECSF!J31</f>
        <v>0</v>
      </c>
    </row>
    <row r="203" spans="2:5">
      <c r="B203" s="732"/>
      <c r="C203" s="728" t="s">
        <v>39</v>
      </c>
      <c r="D203" s="728"/>
      <c r="E203" s="12">
        <f>ECSF!J32</f>
        <v>0</v>
      </c>
    </row>
    <row r="204" spans="2:5" ht="15" customHeight="1">
      <c r="B204" s="732"/>
      <c r="C204" s="731" t="s">
        <v>46</v>
      </c>
      <c r="D204" s="731"/>
      <c r="E204" s="11">
        <f>ECSF!J34</f>
        <v>16591042.270000001</v>
      </c>
    </row>
    <row r="205" spans="2:5" ht="15" customHeight="1">
      <c r="B205" s="732"/>
      <c r="C205" s="731" t="s">
        <v>48</v>
      </c>
      <c r="D205" s="731"/>
      <c r="E205" s="11">
        <f>ECSF!J36</f>
        <v>16211004.720000001</v>
      </c>
    </row>
    <row r="206" spans="2:5" ht="15" customHeight="1">
      <c r="B206" s="732"/>
      <c r="C206" s="728" t="s">
        <v>49</v>
      </c>
      <c r="D206" s="728"/>
      <c r="E206" s="12">
        <f>ECSF!J38</f>
        <v>16211004.720000001</v>
      </c>
    </row>
    <row r="207" spans="2:5" ht="15" customHeight="1">
      <c r="B207" s="732"/>
      <c r="C207" s="728" t="s">
        <v>50</v>
      </c>
      <c r="D207" s="728"/>
      <c r="E207" s="12">
        <f>ECSF!J39</f>
        <v>0</v>
      </c>
    </row>
    <row r="208" spans="2:5" ht="15" customHeight="1">
      <c r="B208" s="732"/>
      <c r="C208" s="728" t="s">
        <v>51</v>
      </c>
      <c r="D208" s="728"/>
      <c r="E208" s="12">
        <f>ECSF!J40</f>
        <v>0</v>
      </c>
    </row>
    <row r="209" spans="2:5" ht="15" customHeight="1">
      <c r="B209" s="732"/>
      <c r="C209" s="731" t="s">
        <v>52</v>
      </c>
      <c r="D209" s="731"/>
      <c r="E209" s="11">
        <f>ECSF!J42</f>
        <v>380037.55</v>
      </c>
    </row>
    <row r="210" spans="2:5">
      <c r="B210" s="732"/>
      <c r="C210" s="728" t="s">
        <v>53</v>
      </c>
      <c r="D210" s="728"/>
      <c r="E210" s="12">
        <f>ECSF!J44</f>
        <v>0</v>
      </c>
    </row>
    <row r="211" spans="2:5" ht="15" customHeight="1">
      <c r="B211" s="732"/>
      <c r="C211" s="728" t="s">
        <v>54</v>
      </c>
      <c r="D211" s="728"/>
      <c r="E211" s="12">
        <f>ECSF!J45</f>
        <v>380037.55</v>
      </c>
    </row>
    <row r="212" spans="2:5">
      <c r="B212" s="732"/>
      <c r="C212" s="728" t="s">
        <v>55</v>
      </c>
      <c r="D212" s="728"/>
      <c r="E212" s="12">
        <f>ECSF!J46</f>
        <v>0</v>
      </c>
    </row>
    <row r="213" spans="2:5" ht="15" customHeight="1">
      <c r="B213" s="732"/>
      <c r="C213" s="728" t="s">
        <v>56</v>
      </c>
      <c r="D213" s="728"/>
      <c r="E213" s="12">
        <f>ECSF!J47</f>
        <v>0</v>
      </c>
    </row>
    <row r="214" spans="2:5">
      <c r="B214" s="732"/>
      <c r="C214" s="728" t="s">
        <v>57</v>
      </c>
      <c r="D214" s="728"/>
      <c r="E214" s="12">
        <f>ECSF!J48</f>
        <v>0</v>
      </c>
    </row>
    <row r="215" spans="2:5">
      <c r="B215" s="732"/>
      <c r="C215" s="731" t="s">
        <v>58</v>
      </c>
      <c r="D215" s="731"/>
      <c r="E215" s="11">
        <f>ECSF!J50</f>
        <v>0</v>
      </c>
    </row>
    <row r="216" spans="2:5">
      <c r="B216" s="732"/>
      <c r="C216" s="728" t="s">
        <v>59</v>
      </c>
      <c r="D216" s="728"/>
      <c r="E216" s="12">
        <f>ECSF!J52</f>
        <v>0</v>
      </c>
    </row>
    <row r="217" spans="2:5" ht="15.75" thickBot="1">
      <c r="B217" s="733"/>
      <c r="C217" s="728" t="s">
        <v>60</v>
      </c>
      <c r="D217" s="728"/>
      <c r="E217" s="12">
        <f>ECSF!J53</f>
        <v>0</v>
      </c>
    </row>
    <row r="218" spans="2:5">
      <c r="C218" s="736" t="s">
        <v>73</v>
      </c>
      <c r="D218" s="5" t="s">
        <v>63</v>
      </c>
      <c r="E218" s="15" t="str">
        <f>ECSF!C60</f>
        <v>Mtro. Alejandro Sánchez García</v>
      </c>
    </row>
    <row r="219" spans="2:5">
      <c r="C219" s="737"/>
      <c r="D219" s="5" t="s">
        <v>64</v>
      </c>
      <c r="E219" s="15" t="str">
        <f>ECSF!C61</f>
        <v>Rector</v>
      </c>
    </row>
    <row r="220" spans="2:5">
      <c r="C220" s="737" t="s">
        <v>72</v>
      </c>
      <c r="D220" s="5" t="s">
        <v>63</v>
      </c>
      <c r="E220" s="15" t="str">
        <f>ECSF!G60</f>
        <v xml:space="preserve">     C.P. Marisol Zavala Torres</v>
      </c>
    </row>
    <row r="221" spans="2:5">
      <c r="C221" s="737"/>
      <c r="D221" s="5" t="s">
        <v>64</v>
      </c>
      <c r="E221" s="15" t="str">
        <f>ECSF!G61</f>
        <v>Directora de Administración y Finanzas</v>
      </c>
    </row>
  </sheetData>
  <sheetProtection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39"/>
  <sheetViews>
    <sheetView showGridLines="0" zoomScale="85" zoomScaleNormal="85" workbookViewId="0">
      <selection activeCell="A4" sqref="A4:D4"/>
    </sheetView>
  </sheetViews>
  <sheetFormatPr baseColWidth="10" defaultRowHeight="12.75"/>
  <cols>
    <col min="1" max="1" width="19.28515625" style="26" customWidth="1"/>
    <col min="2" max="2" width="43" style="273" customWidth="1"/>
    <col min="3" max="3" width="4.7109375" style="273" customWidth="1"/>
    <col min="4" max="4" width="46.42578125" style="273" customWidth="1"/>
    <col min="5" max="6" width="15.7109375" style="273" customWidth="1"/>
    <col min="7" max="16384" width="11.42578125" style="273"/>
  </cols>
  <sheetData>
    <row r="1" spans="1:8" ht="9.75" customHeight="1">
      <c r="A1" s="661"/>
      <c r="B1" s="661"/>
      <c r="C1" s="661"/>
      <c r="D1" s="661"/>
    </row>
    <row r="2" spans="1:8">
      <c r="A2" s="661" t="s">
        <v>457</v>
      </c>
      <c r="B2" s="661"/>
      <c r="C2" s="661"/>
      <c r="D2" s="661"/>
    </row>
    <row r="3" spans="1:8">
      <c r="A3" s="661" t="s">
        <v>747</v>
      </c>
      <c r="B3" s="661"/>
      <c r="C3" s="661"/>
      <c r="D3" s="661"/>
    </row>
    <row r="4" spans="1:8">
      <c r="A4" s="661" t="s">
        <v>0</v>
      </c>
      <c r="B4" s="661"/>
      <c r="C4" s="661"/>
      <c r="D4" s="661"/>
    </row>
    <row r="5" spans="1:8" ht="8.25" customHeight="1"/>
    <row r="6" spans="1:8" ht="15" customHeight="1">
      <c r="B6" s="486" t="s">
        <v>561</v>
      </c>
      <c r="C6" s="286"/>
      <c r="D6" s="286"/>
      <c r="E6" s="32"/>
      <c r="F6" s="32"/>
      <c r="G6" s="32"/>
      <c r="H6" s="32"/>
    </row>
    <row r="8" spans="1:8" ht="24.75" customHeight="1">
      <c r="A8" s="274" t="s">
        <v>322</v>
      </c>
      <c r="B8" s="738" t="s">
        <v>75</v>
      </c>
      <c r="C8" s="738"/>
      <c r="D8" s="739"/>
    </row>
    <row r="9" spans="1:8">
      <c r="A9" s="275" t="s">
        <v>323</v>
      </c>
      <c r="B9" s="276"/>
      <c r="C9" s="276"/>
      <c r="D9" s="277"/>
    </row>
    <row r="10" spans="1:8">
      <c r="A10" s="68"/>
      <c r="B10" s="278"/>
      <c r="C10" s="278"/>
      <c r="D10" s="279"/>
    </row>
    <row r="11" spans="1:8">
      <c r="A11" s="68"/>
      <c r="B11" s="278"/>
      <c r="C11" s="278"/>
      <c r="D11" s="279"/>
    </row>
    <row r="12" spans="1:8">
      <c r="A12" s="68"/>
      <c r="B12" s="278"/>
      <c r="C12" s="278"/>
      <c r="D12" s="279"/>
    </row>
    <row r="13" spans="1:8" ht="31.5">
      <c r="A13" s="68"/>
      <c r="B13" s="488" t="s">
        <v>560</v>
      </c>
      <c r="C13" s="278"/>
      <c r="D13" s="279"/>
    </row>
    <row r="14" spans="1:8">
      <c r="A14" s="68" t="s">
        <v>324</v>
      </c>
      <c r="B14" s="278"/>
      <c r="C14" s="278"/>
      <c r="D14" s="279"/>
    </row>
    <row r="15" spans="1:8">
      <c r="A15" s="68"/>
      <c r="B15" s="278"/>
      <c r="C15" s="278"/>
      <c r="D15" s="279"/>
    </row>
    <row r="16" spans="1:8">
      <c r="A16" s="68"/>
      <c r="B16" s="278"/>
      <c r="C16" s="278"/>
      <c r="D16" s="279"/>
    </row>
    <row r="17" spans="1:4">
      <c r="A17" s="68"/>
      <c r="B17" s="278"/>
      <c r="C17" s="278"/>
      <c r="D17" s="279"/>
    </row>
    <row r="18" spans="1:4">
      <c r="A18" s="68"/>
      <c r="B18" s="278"/>
      <c r="C18" s="278"/>
      <c r="D18" s="279"/>
    </row>
    <row r="19" spans="1:4">
      <c r="A19" s="68" t="s">
        <v>325</v>
      </c>
      <c r="B19" s="278"/>
      <c r="C19" s="278"/>
      <c r="D19" s="279"/>
    </row>
    <row r="20" spans="1:4">
      <c r="A20" s="68"/>
      <c r="B20" s="278"/>
      <c r="C20" s="278"/>
      <c r="D20" s="279"/>
    </row>
    <row r="21" spans="1:4">
      <c r="A21" s="68"/>
      <c r="B21" s="278"/>
      <c r="C21" s="278"/>
      <c r="D21" s="279"/>
    </row>
    <row r="22" spans="1:4">
      <c r="A22" s="68"/>
      <c r="B22" s="278"/>
      <c r="C22" s="278"/>
      <c r="D22" s="279"/>
    </row>
    <row r="23" spans="1:4">
      <c r="A23" s="68"/>
      <c r="B23" s="278"/>
      <c r="C23" s="278"/>
      <c r="D23" s="279"/>
    </row>
    <row r="24" spans="1:4">
      <c r="A24" s="68" t="s">
        <v>326</v>
      </c>
      <c r="B24" s="278"/>
      <c r="C24" s="278"/>
      <c r="D24" s="279"/>
    </row>
    <row r="25" spans="1:4">
      <c r="A25" s="72"/>
      <c r="B25" s="280"/>
      <c r="C25" s="280"/>
      <c r="D25" s="281"/>
    </row>
    <row r="27" spans="1:4">
      <c r="A27" s="16" t="s">
        <v>76</v>
      </c>
    </row>
    <row r="31" spans="1:4">
      <c r="A31" s="273"/>
      <c r="B31" s="584"/>
      <c r="C31" s="278"/>
      <c r="D31" s="278"/>
    </row>
    <row r="32" spans="1:4">
      <c r="A32" s="273"/>
      <c r="B32" s="581" t="s">
        <v>741</v>
      </c>
      <c r="D32" s="581" t="s">
        <v>651</v>
      </c>
    </row>
    <row r="33" spans="2:4">
      <c r="B33" s="580" t="s">
        <v>556</v>
      </c>
      <c r="C33" s="580"/>
      <c r="D33" s="485" t="s">
        <v>669</v>
      </c>
    </row>
    <row r="37" spans="2:4">
      <c r="B37" s="669" t="s">
        <v>742</v>
      </c>
      <c r="C37" s="669"/>
      <c r="D37" s="669"/>
    </row>
    <row r="38" spans="2:4">
      <c r="C38" s="582" t="s">
        <v>563</v>
      </c>
      <c r="D38" s="582"/>
    </row>
    <row r="39" spans="2:4">
      <c r="C39" s="580" t="s">
        <v>564</v>
      </c>
      <c r="D39" s="580"/>
    </row>
  </sheetData>
  <mergeCells count="6">
    <mergeCell ref="B37:D37"/>
    <mergeCell ref="A1:D1"/>
    <mergeCell ref="A2:D2"/>
    <mergeCell ref="A3:D3"/>
    <mergeCell ref="A4:D4"/>
    <mergeCell ref="B8:D8"/>
  </mergeCells>
  <pageMargins left="0.7" right="0.7" top="0.41" bottom="0.75" header="0.3" footer="0.3"/>
  <pageSetup scale="7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24"/>
  <sheetViews>
    <sheetView showGridLines="0" topLeftCell="A238" zoomScaleNormal="100" workbookViewId="0">
      <selection activeCell="A312" sqref="A312"/>
    </sheetView>
  </sheetViews>
  <sheetFormatPr baseColWidth="10" defaultRowHeight="12.75"/>
  <cols>
    <col min="1" max="1" width="11.42578125" style="26"/>
    <col min="2" max="2" width="70.28515625" style="26" customWidth="1"/>
    <col min="3" max="6" width="26.7109375" style="26" customWidth="1"/>
    <col min="7" max="7" width="14.85546875" style="26" bestFit="1" customWidth="1"/>
    <col min="8" max="16384" width="11.42578125" style="26"/>
  </cols>
  <sheetData>
    <row r="2" spans="1:12" ht="4.5" customHeight="1">
      <c r="A2" s="744"/>
      <c r="B2" s="744"/>
      <c r="C2" s="744"/>
      <c r="D2" s="744"/>
      <c r="E2" s="744"/>
      <c r="F2" s="744"/>
      <c r="G2" s="744"/>
      <c r="H2" s="744"/>
      <c r="I2" s="744"/>
      <c r="J2" s="744"/>
      <c r="K2" s="744"/>
      <c r="L2" s="744"/>
    </row>
    <row r="3" spans="1:12" ht="15" customHeight="1">
      <c r="A3" s="745" t="s">
        <v>458</v>
      </c>
      <c r="B3" s="745"/>
      <c r="C3" s="745"/>
      <c r="D3" s="745"/>
      <c r="E3" s="745"/>
      <c r="F3" s="745"/>
      <c r="G3" s="745"/>
      <c r="H3" s="745"/>
      <c r="I3" s="745"/>
      <c r="J3" s="745"/>
      <c r="K3" s="745"/>
      <c r="L3" s="745"/>
    </row>
    <row r="4" spans="1:12" ht="24" customHeight="1">
      <c r="A4" s="745" t="s">
        <v>747</v>
      </c>
      <c r="B4" s="745"/>
      <c r="C4" s="745"/>
      <c r="D4" s="745"/>
      <c r="E4" s="745"/>
      <c r="F4" s="745"/>
      <c r="G4" s="745"/>
      <c r="H4" s="745"/>
      <c r="I4" s="745"/>
      <c r="J4" s="745"/>
      <c r="K4" s="745"/>
      <c r="L4" s="745"/>
    </row>
    <row r="5" spans="1:12">
      <c r="B5" s="282"/>
      <c r="C5" s="283"/>
      <c r="D5" s="284"/>
      <c r="E5" s="284"/>
      <c r="F5" s="284"/>
    </row>
    <row r="7" spans="1:12">
      <c r="B7" s="31"/>
      <c r="C7" s="140"/>
      <c r="D7" s="32"/>
      <c r="E7" s="33"/>
      <c r="F7" s="81"/>
      <c r="G7" s="31" t="s">
        <v>3</v>
      </c>
      <c r="H7" s="285" t="s">
        <v>559</v>
      </c>
      <c r="I7" s="286"/>
      <c r="J7" s="73"/>
      <c r="K7" s="77"/>
      <c r="L7" s="73"/>
    </row>
    <row r="9" spans="1:12" ht="15">
      <c r="A9" s="746" t="s">
        <v>409</v>
      </c>
      <c r="B9" s="746"/>
      <c r="C9" s="746"/>
      <c r="D9" s="746"/>
      <c r="E9" s="746"/>
      <c r="F9" s="746"/>
      <c r="G9" s="746"/>
      <c r="H9" s="746"/>
      <c r="I9" s="746"/>
      <c r="J9" s="746"/>
      <c r="K9" s="746"/>
      <c r="L9" s="746"/>
    </row>
    <row r="10" spans="1:12">
      <c r="B10" s="287"/>
      <c r="C10" s="140"/>
      <c r="D10" s="32"/>
      <c r="E10" s="33"/>
      <c r="F10" s="81"/>
    </row>
    <row r="11" spans="1:12">
      <c r="B11" s="19" t="s">
        <v>399</v>
      </c>
      <c r="C11" s="288"/>
      <c r="D11" s="284"/>
      <c r="E11" s="284"/>
      <c r="F11" s="284"/>
    </row>
    <row r="12" spans="1:12">
      <c r="B12" s="289"/>
      <c r="C12" s="283"/>
      <c r="D12" s="284"/>
      <c r="E12" s="284"/>
      <c r="F12" s="284"/>
    </row>
    <row r="13" spans="1:12">
      <c r="B13" s="20" t="s">
        <v>371</v>
      </c>
      <c r="C13" s="283"/>
      <c r="D13" s="284"/>
      <c r="E13" s="284"/>
      <c r="F13" s="284"/>
    </row>
    <row r="14" spans="1:12">
      <c r="C14" s="283"/>
    </row>
    <row r="15" spans="1:12">
      <c r="B15" s="290" t="s">
        <v>522</v>
      </c>
      <c r="C15" s="33"/>
      <c r="D15" s="33"/>
      <c r="E15" s="33"/>
    </row>
    <row r="16" spans="1:12">
      <c r="B16" s="291"/>
      <c r="C16" s="33"/>
      <c r="D16" s="33"/>
      <c r="E16" s="33"/>
    </row>
    <row r="17" spans="2:5" ht="20.25" customHeight="1">
      <c r="B17" s="292" t="s">
        <v>373</v>
      </c>
      <c r="C17" s="293" t="s">
        <v>307</v>
      </c>
      <c r="D17" s="293" t="s">
        <v>374</v>
      </c>
      <c r="E17" s="293" t="s">
        <v>375</v>
      </c>
    </row>
    <row r="18" spans="2:5">
      <c r="B18" s="294" t="s">
        <v>520</v>
      </c>
      <c r="C18" s="295">
        <v>24080829.27</v>
      </c>
      <c r="D18" s="295">
        <v>0</v>
      </c>
      <c r="E18" s="295">
        <v>0</v>
      </c>
    </row>
    <row r="19" spans="2:5">
      <c r="B19" s="296"/>
      <c r="C19" s="297"/>
      <c r="D19" s="297">
        <v>0</v>
      </c>
      <c r="E19" s="297">
        <v>0</v>
      </c>
    </row>
    <row r="20" spans="2:5">
      <c r="B20" s="296" t="s">
        <v>521</v>
      </c>
      <c r="C20" s="297">
        <v>13127705.4</v>
      </c>
      <c r="D20" s="297">
        <v>0</v>
      </c>
      <c r="E20" s="297">
        <v>0</v>
      </c>
    </row>
    <row r="21" spans="2:5">
      <c r="B21" s="296"/>
      <c r="C21" s="297"/>
      <c r="D21" s="297">
        <v>0</v>
      </c>
      <c r="E21" s="297">
        <v>0</v>
      </c>
    </row>
    <row r="22" spans="2:5">
      <c r="B22" s="17" t="s">
        <v>529</v>
      </c>
      <c r="C22" s="298"/>
      <c r="D22" s="298">
        <v>0</v>
      </c>
      <c r="E22" s="298">
        <v>0</v>
      </c>
    </row>
    <row r="23" spans="2:5">
      <c r="B23" s="291"/>
      <c r="C23" s="491">
        <f>SUM(C18:C22)</f>
        <v>37208534.670000002</v>
      </c>
      <c r="D23" s="293"/>
      <c r="E23" s="293">
        <f t="shared" ref="E23" si="0">SUM(E18:E22)</f>
        <v>0</v>
      </c>
    </row>
    <row r="24" spans="2:5">
      <c r="B24" s="291"/>
      <c r="C24" s="33"/>
      <c r="D24" s="33"/>
      <c r="E24" s="33"/>
    </row>
    <row r="25" spans="2:5">
      <c r="B25" s="291"/>
      <c r="C25" s="33"/>
      <c r="D25" s="33"/>
      <c r="E25" s="33"/>
    </row>
    <row r="26" spans="2:5">
      <c r="B26" s="291"/>
      <c r="C26" s="33"/>
      <c r="D26" s="33"/>
      <c r="E26" s="33"/>
    </row>
    <row r="27" spans="2:5">
      <c r="B27" s="290" t="s">
        <v>376</v>
      </c>
      <c r="C27" s="299"/>
      <c r="D27" s="33"/>
      <c r="E27" s="33"/>
    </row>
    <row r="29" spans="2:5" ht="18.75" customHeight="1">
      <c r="B29" s="292" t="s">
        <v>377</v>
      </c>
      <c r="C29" s="293" t="s">
        <v>307</v>
      </c>
      <c r="D29" s="293" t="s">
        <v>308</v>
      </c>
      <c r="E29" s="293" t="s">
        <v>727</v>
      </c>
    </row>
    <row r="30" spans="2:5">
      <c r="B30" s="296" t="s">
        <v>528</v>
      </c>
      <c r="C30" s="300">
        <v>685787.85</v>
      </c>
      <c r="D30" s="300">
        <v>686365.35</v>
      </c>
      <c r="E30" s="300">
        <v>610341.85</v>
      </c>
    </row>
    <row r="31" spans="2:5">
      <c r="B31" s="296"/>
      <c r="C31" s="300"/>
      <c r="D31" s="300"/>
      <c r="E31" s="300"/>
    </row>
    <row r="32" spans="2:5" ht="14.25" customHeight="1">
      <c r="B32" s="296" t="s">
        <v>527</v>
      </c>
      <c r="C32" s="300"/>
      <c r="D32" s="300"/>
      <c r="E32" s="300"/>
    </row>
    <row r="33" spans="2:6" ht="14.25" customHeight="1">
      <c r="B33" s="296"/>
      <c r="C33" s="300"/>
      <c r="D33" s="300"/>
      <c r="E33" s="300"/>
    </row>
    <row r="34" spans="2:6" ht="14.25" customHeight="1">
      <c r="B34" s="17"/>
      <c r="C34" s="301"/>
      <c r="D34" s="301"/>
      <c r="E34" s="301"/>
    </row>
    <row r="35" spans="2:6" ht="14.25" customHeight="1">
      <c r="C35" s="491">
        <f>SUM(C30:C34)</f>
        <v>685787.85</v>
      </c>
      <c r="D35" s="491">
        <f t="shared" ref="D35:E35" si="1">SUM(D30:D34)</f>
        <v>686365.35</v>
      </c>
      <c r="E35" s="491">
        <f t="shared" si="1"/>
        <v>610341.85</v>
      </c>
    </row>
    <row r="36" spans="2:6" ht="14.25" customHeight="1">
      <c r="C36" s="302"/>
      <c r="D36" s="302"/>
      <c r="E36" s="302"/>
    </row>
    <row r="37" spans="2:6" ht="14.25" customHeight="1"/>
    <row r="38" spans="2:6" ht="23.25" customHeight="1">
      <c r="B38" s="292" t="s">
        <v>414</v>
      </c>
      <c r="C38" s="293" t="s">
        <v>307</v>
      </c>
      <c r="D38" s="293" t="s">
        <v>390</v>
      </c>
      <c r="E38" s="293" t="s">
        <v>391</v>
      </c>
      <c r="F38" s="293" t="s">
        <v>392</v>
      </c>
    </row>
    <row r="39" spans="2:6" ht="14.25" customHeight="1">
      <c r="B39" s="296" t="s">
        <v>526</v>
      </c>
      <c r="C39" s="300"/>
      <c r="D39" s="300"/>
      <c r="E39" s="300"/>
      <c r="F39" s="300"/>
    </row>
    <row r="40" spans="2:6" ht="14.25" customHeight="1">
      <c r="B40" s="296"/>
      <c r="C40" s="300"/>
      <c r="D40" s="300"/>
      <c r="E40" s="300"/>
      <c r="F40" s="300"/>
    </row>
    <row r="41" spans="2:6" ht="14.25" customHeight="1">
      <c r="B41" s="296" t="s">
        <v>525</v>
      </c>
      <c r="C41" s="300"/>
      <c r="D41" s="300"/>
      <c r="E41" s="300"/>
      <c r="F41" s="300"/>
    </row>
    <row r="42" spans="2:6" ht="14.25" customHeight="1">
      <c r="B42" s="17"/>
      <c r="C42" s="301"/>
      <c r="D42" s="301"/>
      <c r="E42" s="301"/>
      <c r="F42" s="301"/>
    </row>
    <row r="43" spans="2:6" ht="14.25" customHeight="1">
      <c r="C43" s="293">
        <f>SUM(C38:C42)</f>
        <v>0</v>
      </c>
      <c r="D43" s="293">
        <f t="shared" ref="D43" si="2">SUM(D38:D42)</f>
        <v>0</v>
      </c>
      <c r="E43" s="293">
        <f t="shared" ref="E43:F43" si="3">SUM(E38:E42)</f>
        <v>0</v>
      </c>
      <c r="F43" s="293">
        <f t="shared" si="3"/>
        <v>0</v>
      </c>
    </row>
    <row r="44" spans="2:6" ht="14.25" customHeight="1"/>
    <row r="45" spans="2:6" ht="14.25" customHeight="1"/>
    <row r="46" spans="2:6" ht="14.25" customHeight="1"/>
    <row r="47" spans="2:6" ht="14.25" customHeight="1">
      <c r="B47" s="290" t="s">
        <v>380</v>
      </c>
    </row>
    <row r="48" spans="2:6" ht="14.25" customHeight="1">
      <c r="B48" s="303"/>
    </row>
    <row r="49" spans="2:7" ht="24" customHeight="1">
      <c r="B49" s="292" t="s">
        <v>378</v>
      </c>
      <c r="C49" s="293" t="s">
        <v>307</v>
      </c>
      <c r="D49" s="293" t="s">
        <v>379</v>
      </c>
    </row>
    <row r="50" spans="2:7" ht="14.25" customHeight="1">
      <c r="B50" s="294" t="s">
        <v>523</v>
      </c>
      <c r="C50" s="295">
        <v>2393800.38</v>
      </c>
      <c r="D50" s="295">
        <v>0</v>
      </c>
    </row>
    <row r="51" spans="2:7" ht="14.25" customHeight="1">
      <c r="B51" s="296"/>
      <c r="C51" s="297"/>
      <c r="D51" s="297">
        <v>0</v>
      </c>
    </row>
    <row r="52" spans="2:7" ht="14.25" customHeight="1">
      <c r="B52" s="296" t="s">
        <v>524</v>
      </c>
      <c r="C52" s="297"/>
      <c r="D52" s="297"/>
    </row>
    <row r="53" spans="2:7" ht="14.25" customHeight="1">
      <c r="B53" s="17"/>
      <c r="C53" s="298"/>
      <c r="D53" s="298">
        <v>0</v>
      </c>
    </row>
    <row r="54" spans="2:7" ht="14.25" customHeight="1">
      <c r="B54" s="304"/>
      <c r="C54" s="491">
        <f>SUM(C49:C53)</f>
        <v>2393800.38</v>
      </c>
      <c r="D54" s="293"/>
    </row>
    <row r="55" spans="2:7" ht="14.25" customHeight="1">
      <c r="B55" s="304"/>
      <c r="C55" s="305"/>
      <c r="D55" s="305"/>
    </row>
    <row r="56" spans="2:7" ht="9.75" customHeight="1">
      <c r="B56" s="304"/>
      <c r="C56" s="305"/>
      <c r="D56" s="305"/>
    </row>
    <row r="57" spans="2:7" ht="14.25" customHeight="1"/>
    <row r="58" spans="2:7" ht="14.25" customHeight="1">
      <c r="B58" s="290" t="s">
        <v>381</v>
      </c>
    </row>
    <row r="59" spans="2:7" ht="14.25" customHeight="1">
      <c r="B59" s="303"/>
    </row>
    <row r="60" spans="2:7" ht="27.75" customHeight="1">
      <c r="B60" s="292" t="s">
        <v>384</v>
      </c>
      <c r="C60" s="293" t="s">
        <v>307</v>
      </c>
      <c r="D60" s="293" t="s">
        <v>374</v>
      </c>
      <c r="E60" s="293" t="s">
        <v>316</v>
      </c>
      <c r="F60" s="306" t="s">
        <v>382</v>
      </c>
      <c r="G60" s="293" t="s">
        <v>383</v>
      </c>
    </row>
    <row r="61" spans="2:7" ht="14.25" customHeight="1">
      <c r="B61" s="307" t="s">
        <v>530</v>
      </c>
      <c r="C61" s="305"/>
      <c r="D61" s="305">
        <v>0</v>
      </c>
      <c r="E61" s="305">
        <v>0</v>
      </c>
      <c r="F61" s="305">
        <v>0</v>
      </c>
      <c r="G61" s="308">
        <v>0</v>
      </c>
    </row>
    <row r="62" spans="2:7" ht="14.25" customHeight="1">
      <c r="B62" s="307"/>
      <c r="C62" s="305"/>
      <c r="D62" s="305">
        <v>0</v>
      </c>
      <c r="E62" s="305">
        <v>0</v>
      </c>
      <c r="F62" s="305">
        <v>0</v>
      </c>
      <c r="G62" s="308">
        <v>0</v>
      </c>
    </row>
    <row r="63" spans="2:7" ht="14.25" customHeight="1">
      <c r="B63" s="307"/>
      <c r="C63" s="305"/>
      <c r="D63" s="305">
        <v>0</v>
      </c>
      <c r="E63" s="305">
        <v>0</v>
      </c>
      <c r="F63" s="305">
        <v>0</v>
      </c>
      <c r="G63" s="308">
        <v>0</v>
      </c>
    </row>
    <row r="64" spans="2:7" ht="14.25" customHeight="1">
      <c r="B64" s="309"/>
      <c r="C64" s="310"/>
      <c r="D64" s="310">
        <v>0</v>
      </c>
      <c r="E64" s="310">
        <v>0</v>
      </c>
      <c r="F64" s="310">
        <v>0</v>
      </c>
      <c r="G64" s="311">
        <v>0</v>
      </c>
    </row>
    <row r="65" spans="2:7" ht="15" customHeight="1">
      <c r="B65" s="304"/>
      <c r="C65" s="293">
        <f>SUM(C60:C64)</f>
        <v>0</v>
      </c>
      <c r="D65" s="312">
        <v>0</v>
      </c>
      <c r="E65" s="313">
        <v>0</v>
      </c>
      <c r="F65" s="313">
        <v>0</v>
      </c>
      <c r="G65" s="314">
        <v>0</v>
      </c>
    </row>
    <row r="66" spans="2:7">
      <c r="B66" s="304"/>
      <c r="C66" s="315"/>
      <c r="D66" s="315"/>
      <c r="E66" s="315"/>
      <c r="F66" s="315"/>
      <c r="G66" s="315"/>
    </row>
    <row r="67" spans="2:7">
      <c r="B67" s="304"/>
      <c r="C67" s="315"/>
      <c r="D67" s="315"/>
      <c r="E67" s="315"/>
      <c r="F67" s="315"/>
      <c r="G67" s="315"/>
    </row>
    <row r="68" spans="2:7">
      <c r="B68" s="304"/>
      <c r="C68" s="315"/>
      <c r="D68" s="315"/>
      <c r="E68" s="315"/>
      <c r="F68" s="315"/>
      <c r="G68" s="315"/>
    </row>
    <row r="69" spans="2:7" ht="26.25" customHeight="1">
      <c r="B69" s="292" t="s">
        <v>532</v>
      </c>
      <c r="C69" s="293" t="s">
        <v>307</v>
      </c>
      <c r="D69" s="293" t="s">
        <v>374</v>
      </c>
      <c r="E69" s="293" t="s">
        <v>385</v>
      </c>
      <c r="F69" s="315"/>
      <c r="G69" s="315"/>
    </row>
    <row r="70" spans="2:7">
      <c r="B70" s="294" t="s">
        <v>531</v>
      </c>
      <c r="C70" s="308"/>
      <c r="D70" s="297">
        <v>0</v>
      </c>
      <c r="E70" s="297">
        <v>0</v>
      </c>
      <c r="F70" s="315"/>
      <c r="G70" s="315"/>
    </row>
    <row r="71" spans="2:7">
      <c r="B71" s="17"/>
      <c r="C71" s="308"/>
      <c r="D71" s="297">
        <v>0</v>
      </c>
      <c r="E71" s="297">
        <v>0</v>
      </c>
      <c r="F71" s="315"/>
      <c r="G71" s="315"/>
    </row>
    <row r="72" spans="2:7" ht="16.5" customHeight="1">
      <c r="B72" s="304"/>
      <c r="C72" s="293">
        <f>SUM(C70:C71)</f>
        <v>0</v>
      </c>
      <c r="D72" s="750"/>
      <c r="E72" s="751"/>
      <c r="F72" s="315"/>
      <c r="G72" s="315"/>
    </row>
    <row r="73" spans="2:7">
      <c r="B73" s="304"/>
      <c r="C73" s="315"/>
      <c r="D73" s="315"/>
      <c r="E73" s="315"/>
      <c r="F73" s="315"/>
      <c r="G73" s="315"/>
    </row>
    <row r="74" spans="2:7">
      <c r="B74" s="304"/>
      <c r="C74" s="315"/>
      <c r="D74" s="315"/>
      <c r="E74" s="315"/>
      <c r="F74" s="315"/>
      <c r="G74" s="315"/>
    </row>
    <row r="75" spans="2:7">
      <c r="B75" s="304"/>
      <c r="C75" s="315"/>
      <c r="D75" s="315"/>
      <c r="E75" s="315"/>
      <c r="F75" s="315"/>
      <c r="G75" s="315"/>
    </row>
    <row r="76" spans="2:7">
      <c r="B76" s="304"/>
      <c r="C76" s="315"/>
      <c r="D76" s="315"/>
      <c r="E76" s="315"/>
      <c r="F76" s="315"/>
      <c r="G76" s="315"/>
    </row>
    <row r="77" spans="2:7">
      <c r="B77" s="303"/>
    </row>
    <row r="78" spans="2:7">
      <c r="B78" s="290" t="s">
        <v>372</v>
      </c>
    </row>
    <row r="80" spans="2:7">
      <c r="B80" s="303"/>
    </row>
    <row r="81" spans="2:6" ht="24" customHeight="1">
      <c r="B81" s="292" t="s">
        <v>309</v>
      </c>
      <c r="C81" s="293" t="s">
        <v>310</v>
      </c>
      <c r="D81" s="293" t="s">
        <v>311</v>
      </c>
      <c r="E81" s="293" t="s">
        <v>312</v>
      </c>
      <c r="F81" s="293" t="s">
        <v>313</v>
      </c>
    </row>
    <row r="82" spans="2:6">
      <c r="B82" s="294" t="s">
        <v>533</v>
      </c>
      <c r="C82" s="316">
        <v>156351447.37</v>
      </c>
      <c r="D82" s="316">
        <v>157742245.31</v>
      </c>
      <c r="E82" s="318">
        <f t="shared" ref="E82:E85" si="4">D82-C82</f>
        <v>1390797.9399999976</v>
      </c>
      <c r="F82" s="317">
        <v>0</v>
      </c>
    </row>
    <row r="83" spans="2:6" ht="15">
      <c r="B83" s="481"/>
      <c r="C83" s="318"/>
      <c r="D83" s="300"/>
      <c r="E83" s="300">
        <f t="shared" si="4"/>
        <v>0</v>
      </c>
      <c r="F83" s="300">
        <v>0</v>
      </c>
    </row>
    <row r="84" spans="2:6">
      <c r="B84" s="296" t="s">
        <v>534</v>
      </c>
      <c r="C84" s="318">
        <v>84970012.189999998</v>
      </c>
      <c r="D84" s="318">
        <v>85469029.780000001</v>
      </c>
      <c r="E84" s="318">
        <f t="shared" si="4"/>
        <v>499017.59000000358</v>
      </c>
      <c r="F84" s="300">
        <v>0</v>
      </c>
    </row>
    <row r="85" spans="2:6">
      <c r="B85" s="296"/>
      <c r="C85" s="300"/>
      <c r="D85" s="300"/>
      <c r="E85" s="300">
        <f t="shared" si="4"/>
        <v>0</v>
      </c>
      <c r="F85" s="300">
        <v>0</v>
      </c>
    </row>
    <row r="86" spans="2:6">
      <c r="B86" s="296" t="s">
        <v>535</v>
      </c>
      <c r="C86" s="318">
        <v>-13601669.92</v>
      </c>
      <c r="D86" s="318">
        <v>-13601669.92</v>
      </c>
      <c r="E86" s="318">
        <v>0</v>
      </c>
      <c r="F86" s="300">
        <v>0</v>
      </c>
    </row>
    <row r="87" spans="2:6" ht="15">
      <c r="B87" s="482"/>
      <c r="C87" s="301"/>
      <c r="D87" s="301"/>
      <c r="E87" s="301"/>
      <c r="F87" s="301">
        <v>0</v>
      </c>
    </row>
    <row r="88" spans="2:6" ht="18" customHeight="1">
      <c r="C88" s="492">
        <f>SUM(C82:C86)</f>
        <v>227719789.64000002</v>
      </c>
      <c r="D88" s="492">
        <f>SUM(D82:D86)</f>
        <v>229609605.17000002</v>
      </c>
      <c r="E88" s="492">
        <f>SUM(E82:E86)</f>
        <v>1889815.5300000012</v>
      </c>
      <c r="F88" s="319"/>
    </row>
    <row r="91" spans="2:6" ht="21.75" customHeight="1">
      <c r="B91" s="292" t="s">
        <v>386</v>
      </c>
      <c r="C91" s="293" t="s">
        <v>310</v>
      </c>
      <c r="D91" s="293" t="s">
        <v>311</v>
      </c>
      <c r="E91" s="293" t="s">
        <v>312</v>
      </c>
      <c r="F91" s="293" t="s">
        <v>313</v>
      </c>
    </row>
    <row r="92" spans="2:6">
      <c r="B92" s="294" t="s">
        <v>536</v>
      </c>
      <c r="C92" s="295"/>
      <c r="D92" s="295"/>
      <c r="E92" s="295"/>
      <c r="F92" s="295"/>
    </row>
    <row r="93" spans="2:6">
      <c r="B93" s="296"/>
      <c r="C93" s="297"/>
      <c r="D93" s="297"/>
      <c r="E93" s="297"/>
      <c r="F93" s="297"/>
    </row>
    <row r="94" spans="2:6">
      <c r="B94" s="296" t="s">
        <v>537</v>
      </c>
      <c r="C94" s="297">
        <v>129285.27</v>
      </c>
      <c r="D94" s="297">
        <v>129285.27</v>
      </c>
      <c r="E94" s="297">
        <v>129285.27</v>
      </c>
      <c r="F94" s="297"/>
    </row>
    <row r="95" spans="2:6">
      <c r="B95" s="296"/>
      <c r="C95" s="297"/>
      <c r="D95" s="297"/>
      <c r="E95" s="297"/>
      <c r="F95" s="297"/>
    </row>
    <row r="96" spans="2:6">
      <c r="B96" s="296" t="s">
        <v>535</v>
      </c>
      <c r="C96" s="297"/>
      <c r="D96" s="297"/>
      <c r="E96" s="297"/>
      <c r="F96" s="297"/>
    </row>
    <row r="97" spans="2:6" ht="15">
      <c r="B97" s="482"/>
      <c r="C97" s="298"/>
      <c r="D97" s="298"/>
      <c r="E97" s="298"/>
      <c r="F97" s="298"/>
    </row>
    <row r="98" spans="2:6" ht="16.5" customHeight="1">
      <c r="C98" s="293">
        <f>SUM(C96:C97)</f>
        <v>0</v>
      </c>
      <c r="D98" s="293">
        <f t="shared" ref="D98" si="5">SUM(D96:D97)</f>
        <v>0</v>
      </c>
      <c r="E98" s="293">
        <f t="shared" ref="E98" si="6">SUM(E96:E97)</f>
        <v>0</v>
      </c>
      <c r="F98" s="319"/>
    </row>
    <row r="101" spans="2:6" ht="27" customHeight="1">
      <c r="B101" s="292" t="s">
        <v>387</v>
      </c>
      <c r="C101" s="293" t="s">
        <v>307</v>
      </c>
    </row>
    <row r="102" spans="2:6">
      <c r="B102" s="294" t="s">
        <v>538</v>
      </c>
      <c r="C102" s="295"/>
    </row>
    <row r="103" spans="2:6">
      <c r="B103" s="296"/>
      <c r="C103" s="297"/>
    </row>
    <row r="104" spans="2:6">
      <c r="B104" s="17"/>
      <c r="C104" s="298"/>
    </row>
    <row r="105" spans="2:6" ht="15" customHeight="1">
      <c r="C105" s="293">
        <f>SUM(C103:C104)</f>
        <v>0</v>
      </c>
    </row>
    <row r="106" spans="2:6" ht="15">
      <c r="B106"/>
    </row>
    <row r="108" spans="2:6" ht="22.5" customHeight="1">
      <c r="B108" s="320" t="s">
        <v>389</v>
      </c>
      <c r="C108" s="321" t="s">
        <v>307</v>
      </c>
      <c r="D108" s="322" t="s">
        <v>388</v>
      </c>
    </row>
    <row r="109" spans="2:6">
      <c r="B109" s="323"/>
      <c r="C109" s="324"/>
      <c r="D109" s="325"/>
    </row>
    <row r="110" spans="2:6">
      <c r="B110" s="326"/>
      <c r="C110" s="327"/>
      <c r="D110" s="328"/>
    </row>
    <row r="111" spans="2:6">
      <c r="B111" s="68"/>
      <c r="C111" s="329"/>
      <c r="D111" s="329"/>
    </row>
    <row r="112" spans="2:6">
      <c r="B112" s="68"/>
      <c r="C112" s="329"/>
      <c r="D112" s="329"/>
    </row>
    <row r="113" spans="2:6">
      <c r="B113" s="72"/>
      <c r="C113" s="330"/>
      <c r="D113" s="330"/>
    </row>
    <row r="114" spans="2:6" ht="14.25" customHeight="1">
      <c r="C114" s="293">
        <f t="shared" ref="C114" si="7">SUM(C112:C113)</f>
        <v>0</v>
      </c>
      <c r="D114" s="293"/>
    </row>
    <row r="118" spans="2:6">
      <c r="B118" s="19" t="s">
        <v>6</v>
      </c>
    </row>
    <row r="120" spans="2:6" ht="20.25" customHeight="1">
      <c r="B120" s="320" t="s">
        <v>540</v>
      </c>
      <c r="C120" s="321" t="s">
        <v>307</v>
      </c>
      <c r="D120" s="293" t="s">
        <v>390</v>
      </c>
      <c r="E120" s="293" t="s">
        <v>391</v>
      </c>
      <c r="F120" s="293" t="s">
        <v>392</v>
      </c>
    </row>
    <row r="121" spans="2:6">
      <c r="B121" s="294" t="s">
        <v>539</v>
      </c>
      <c r="C121" s="317">
        <v>-46809584.049999997</v>
      </c>
      <c r="D121" s="317"/>
      <c r="E121" s="317"/>
      <c r="F121" s="317"/>
    </row>
    <row r="122" spans="2:6">
      <c r="B122" s="296"/>
      <c r="C122" s="300"/>
      <c r="D122" s="300"/>
      <c r="E122" s="300"/>
      <c r="F122" s="300"/>
    </row>
    <row r="123" spans="2:6">
      <c r="B123" s="296" t="s">
        <v>541</v>
      </c>
      <c r="C123" s="300"/>
      <c r="D123" s="300"/>
      <c r="E123" s="300"/>
      <c r="F123" s="300"/>
    </row>
    <row r="124" spans="2:6">
      <c r="B124" s="17"/>
      <c r="C124" s="301"/>
      <c r="D124" s="301"/>
      <c r="E124" s="301"/>
      <c r="F124" s="301"/>
    </row>
    <row r="125" spans="2:6" ht="16.5" customHeight="1">
      <c r="C125" s="493">
        <f>SUM(C121:C124)</f>
        <v>-46809584.049999997</v>
      </c>
      <c r="D125" s="293">
        <f t="shared" ref="D125" si="8">SUM(D123:D124)</f>
        <v>0</v>
      </c>
      <c r="E125" s="293">
        <f t="shared" ref="E125:F125" si="9">SUM(E123:E124)</f>
        <v>0</v>
      </c>
      <c r="F125" s="293">
        <f t="shared" si="9"/>
        <v>0</v>
      </c>
    </row>
    <row r="129" spans="2:5" ht="20.25" customHeight="1">
      <c r="B129" s="320" t="s">
        <v>394</v>
      </c>
      <c r="C129" s="321" t="s">
        <v>307</v>
      </c>
      <c r="D129" s="293" t="s">
        <v>393</v>
      </c>
      <c r="E129" s="293" t="s">
        <v>388</v>
      </c>
    </row>
    <row r="130" spans="2:5">
      <c r="B130" s="331" t="s">
        <v>542</v>
      </c>
      <c r="C130" s="332"/>
      <c r="D130" s="333"/>
      <c r="E130" s="334"/>
    </row>
    <row r="131" spans="2:5">
      <c r="B131" s="335"/>
      <c r="C131" s="336"/>
      <c r="D131" s="337"/>
      <c r="E131" s="338"/>
    </row>
    <row r="132" spans="2:5">
      <c r="B132" s="339"/>
      <c r="C132" s="340"/>
      <c r="D132" s="341"/>
      <c r="E132" s="342"/>
    </row>
    <row r="133" spans="2:5" ht="16.5" customHeight="1">
      <c r="C133" s="293">
        <f>SUM(C131:C132)</f>
        <v>0</v>
      </c>
      <c r="D133" s="748"/>
      <c r="E133" s="749"/>
    </row>
    <row r="136" spans="2:5" ht="27.75" customHeight="1">
      <c r="B136" s="320" t="s">
        <v>395</v>
      </c>
      <c r="C136" s="321" t="s">
        <v>307</v>
      </c>
      <c r="D136" s="293" t="s">
        <v>393</v>
      </c>
      <c r="E136" s="293" t="s">
        <v>388</v>
      </c>
    </row>
    <row r="137" spans="2:5">
      <c r="B137" s="331" t="s">
        <v>543</v>
      </c>
      <c r="C137" s="332"/>
      <c r="D137" s="333"/>
      <c r="E137" s="334"/>
    </row>
    <row r="138" spans="2:5">
      <c r="B138" s="335"/>
      <c r="C138" s="336"/>
      <c r="D138" s="337"/>
      <c r="E138" s="338"/>
    </row>
    <row r="139" spans="2:5">
      <c r="B139" s="339"/>
      <c r="C139" s="340"/>
      <c r="D139" s="341"/>
      <c r="E139" s="342"/>
    </row>
    <row r="140" spans="2:5" ht="15" customHeight="1">
      <c r="C140" s="293">
        <f>SUM(C138:C139)</f>
        <v>0</v>
      </c>
      <c r="D140" s="748"/>
      <c r="E140" s="749"/>
    </row>
    <row r="141" spans="2:5" ht="15">
      <c r="B141"/>
    </row>
    <row r="143" spans="2:5" ht="24" customHeight="1">
      <c r="B143" s="320" t="s">
        <v>396</v>
      </c>
      <c r="C143" s="321" t="s">
        <v>307</v>
      </c>
      <c r="D143" s="293" t="s">
        <v>393</v>
      </c>
      <c r="E143" s="293" t="s">
        <v>388</v>
      </c>
    </row>
    <row r="144" spans="2:5">
      <c r="B144" s="331" t="s">
        <v>544</v>
      </c>
      <c r="C144" s="332"/>
      <c r="D144" s="333"/>
      <c r="E144" s="334"/>
    </row>
    <row r="145" spans="2:5">
      <c r="B145" s="335"/>
      <c r="C145" s="336"/>
      <c r="D145" s="337"/>
      <c r="E145" s="338"/>
    </row>
    <row r="146" spans="2:5">
      <c r="B146" s="339"/>
      <c r="C146" s="340"/>
      <c r="D146" s="341"/>
      <c r="E146" s="342"/>
    </row>
    <row r="147" spans="2:5" ht="16.5" customHeight="1">
      <c r="C147" s="293">
        <f>SUM(C145:C146)</f>
        <v>0</v>
      </c>
      <c r="D147" s="748"/>
      <c r="E147" s="749"/>
    </row>
    <row r="150" spans="2:5" ht="24" customHeight="1">
      <c r="B150" s="320" t="s">
        <v>397</v>
      </c>
      <c r="C150" s="321" t="s">
        <v>307</v>
      </c>
      <c r="D150" s="343" t="s">
        <v>393</v>
      </c>
      <c r="E150" s="343" t="s">
        <v>316</v>
      </c>
    </row>
    <row r="151" spans="2:5">
      <c r="B151" s="331" t="s">
        <v>545</v>
      </c>
      <c r="C151" s="295">
        <v>0</v>
      </c>
      <c r="D151" s="295">
        <v>0</v>
      </c>
      <c r="E151" s="295">
        <v>0</v>
      </c>
    </row>
    <row r="152" spans="2:5">
      <c r="B152" s="296"/>
      <c r="C152" s="297"/>
      <c r="D152" s="297">
        <v>0</v>
      </c>
      <c r="E152" s="297">
        <v>0</v>
      </c>
    </row>
    <row r="153" spans="2:5">
      <c r="B153" s="17"/>
      <c r="C153" s="18"/>
      <c r="D153" s="18">
        <v>0</v>
      </c>
      <c r="E153" s="18">
        <v>0</v>
      </c>
    </row>
    <row r="154" spans="2:5" ht="18.75" customHeight="1">
      <c r="C154" s="293">
        <f>SUM(C152:C153)</f>
        <v>0</v>
      </c>
      <c r="D154" s="748"/>
      <c r="E154" s="749"/>
    </row>
    <row r="158" spans="2:5">
      <c r="B158" s="19" t="s">
        <v>400</v>
      </c>
    </row>
    <row r="159" spans="2:5">
      <c r="B159" s="19"/>
    </row>
    <row r="160" spans="2:5">
      <c r="B160" s="19" t="s">
        <v>398</v>
      </c>
    </row>
    <row r="162" spans="2:5" ht="24" customHeight="1">
      <c r="B162" s="344" t="s">
        <v>314</v>
      </c>
      <c r="C162" s="345" t="s">
        <v>307</v>
      </c>
      <c r="D162" s="293" t="s">
        <v>315</v>
      </c>
      <c r="E162" s="293" t="s">
        <v>316</v>
      </c>
    </row>
    <row r="163" spans="2:5">
      <c r="B163" s="294" t="s">
        <v>546</v>
      </c>
      <c r="C163" s="499">
        <v>-1263238.46</v>
      </c>
      <c r="D163" s="317"/>
      <c r="E163" s="317"/>
    </row>
    <row r="164" spans="2:5">
      <c r="B164" s="296"/>
      <c r="C164" s="500"/>
      <c r="D164" s="300"/>
      <c r="E164" s="300"/>
    </row>
    <row r="165" spans="2:5" ht="25.5">
      <c r="B165" s="483" t="s">
        <v>547</v>
      </c>
      <c r="C165" s="500">
        <v>-13642414.970000001</v>
      </c>
      <c r="D165" s="300"/>
      <c r="E165" s="300"/>
    </row>
    <row r="166" spans="2:5">
      <c r="B166" s="17"/>
      <c r="C166" s="501"/>
      <c r="D166" s="301"/>
      <c r="E166" s="301"/>
    </row>
    <row r="167" spans="2:5" ht="15.75" customHeight="1">
      <c r="C167" s="491">
        <f>SUM(C163:C165)</f>
        <v>-14905653.43</v>
      </c>
      <c r="D167" s="748"/>
      <c r="E167" s="749"/>
    </row>
    <row r="170" spans="2:5" ht="24.75" customHeight="1">
      <c r="B170" s="344" t="s">
        <v>415</v>
      </c>
      <c r="C170" s="345" t="s">
        <v>307</v>
      </c>
      <c r="D170" s="293" t="s">
        <v>315</v>
      </c>
      <c r="E170" s="293" t="s">
        <v>316</v>
      </c>
    </row>
    <row r="171" spans="2:5" ht="25.5">
      <c r="B171" s="484" t="s">
        <v>548</v>
      </c>
      <c r="C171" s="317">
        <v>-154198.9</v>
      </c>
      <c r="D171" s="317"/>
      <c r="E171" s="317"/>
    </row>
    <row r="172" spans="2:5">
      <c r="B172" s="296"/>
      <c r="C172" s="300"/>
      <c r="D172" s="300"/>
      <c r="E172" s="300"/>
    </row>
    <row r="173" spans="2:5">
      <c r="B173" s="296"/>
      <c r="C173" s="300"/>
      <c r="D173" s="300"/>
      <c r="E173" s="300"/>
    </row>
    <row r="174" spans="2:5">
      <c r="B174" s="17"/>
      <c r="C174" s="301"/>
      <c r="D174" s="301"/>
      <c r="E174" s="301"/>
    </row>
    <row r="175" spans="2:5" ht="16.5" customHeight="1">
      <c r="C175" s="491">
        <f>SUM(C171:C174)</f>
        <v>-154198.9</v>
      </c>
      <c r="D175" s="748"/>
      <c r="E175" s="749"/>
    </row>
    <row r="179" spans="2:7">
      <c r="B179" s="19" t="s">
        <v>79</v>
      </c>
    </row>
    <row r="181" spans="2:7" ht="26.25" customHeight="1">
      <c r="B181" s="344" t="s">
        <v>317</v>
      </c>
      <c r="C181" s="345" t="s">
        <v>307</v>
      </c>
      <c r="D181" s="293" t="s">
        <v>318</v>
      </c>
      <c r="E181" s="293" t="s">
        <v>319</v>
      </c>
    </row>
    <row r="182" spans="2:7">
      <c r="B182" s="294" t="s">
        <v>549</v>
      </c>
      <c r="C182" s="317">
        <v>11542510.9</v>
      </c>
      <c r="D182" s="317">
        <v>100</v>
      </c>
      <c r="E182" s="317">
        <v>0</v>
      </c>
    </row>
    <row r="183" spans="2:7">
      <c r="B183" s="296"/>
      <c r="C183" s="300"/>
      <c r="D183" s="300"/>
      <c r="E183" s="300">
        <v>0</v>
      </c>
    </row>
    <row r="184" spans="2:7">
      <c r="B184" s="296"/>
      <c r="C184" s="300"/>
      <c r="D184" s="300"/>
      <c r="E184" s="300">
        <v>0</v>
      </c>
    </row>
    <row r="185" spans="2:7">
      <c r="B185" s="17"/>
      <c r="C185" s="301"/>
      <c r="D185" s="301"/>
      <c r="E185" s="301">
        <v>0</v>
      </c>
    </row>
    <row r="186" spans="2:7" ht="15.75" customHeight="1">
      <c r="C186" s="491">
        <f>SUM(C182:C185)</f>
        <v>11542510.9</v>
      </c>
      <c r="D186" s="491">
        <f>SUM(D182:D185)</f>
        <v>100</v>
      </c>
      <c r="E186" s="293"/>
    </row>
    <row r="190" spans="2:7">
      <c r="B190" s="19" t="s">
        <v>401</v>
      </c>
    </row>
    <row r="192" spans="2:7" ht="28.5" customHeight="1">
      <c r="B192" s="320" t="s">
        <v>402</v>
      </c>
      <c r="C192" s="321" t="s">
        <v>310</v>
      </c>
      <c r="D192" s="343" t="s">
        <v>311</v>
      </c>
      <c r="E192" s="343" t="s">
        <v>320</v>
      </c>
      <c r="F192" s="346" t="s">
        <v>374</v>
      </c>
      <c r="G192" s="321" t="s">
        <v>393</v>
      </c>
    </row>
    <row r="193" spans="2:7">
      <c r="B193" s="331" t="s">
        <v>550</v>
      </c>
      <c r="C193" s="295">
        <v>-226687405.94</v>
      </c>
      <c r="D193" s="295">
        <v>-210476401.22</v>
      </c>
      <c r="E193" s="295">
        <f>D193-C193</f>
        <v>16211004.719999999</v>
      </c>
      <c r="F193" s="295">
        <v>0</v>
      </c>
      <c r="G193" s="347">
        <v>0</v>
      </c>
    </row>
    <row r="194" spans="2:7">
      <c r="B194" s="307"/>
      <c r="C194" s="297"/>
      <c r="D194" s="297"/>
      <c r="E194" s="297"/>
      <c r="F194" s="297"/>
      <c r="G194" s="308"/>
    </row>
    <row r="195" spans="2:7">
      <c r="B195" s="309"/>
      <c r="C195" s="298"/>
      <c r="D195" s="298"/>
      <c r="E195" s="298"/>
      <c r="F195" s="298"/>
      <c r="G195" s="311"/>
    </row>
    <row r="196" spans="2:7" ht="19.5" customHeight="1">
      <c r="C196" s="493">
        <f>SUM(C193:C195)</f>
        <v>-226687405.94</v>
      </c>
      <c r="D196" s="493">
        <f>SUM(D193:D195)</f>
        <v>-210476401.22</v>
      </c>
      <c r="E196" s="493">
        <f>SUM(E193:E195)</f>
        <v>16211004.719999999</v>
      </c>
      <c r="F196" s="540"/>
      <c r="G196" s="540"/>
    </row>
    <row r="199" spans="2:7">
      <c r="B199" s="348"/>
      <c r="C199" s="348"/>
      <c r="D199" s="348"/>
      <c r="E199" s="348"/>
      <c r="F199" s="348"/>
    </row>
    <row r="200" spans="2:7" ht="27" customHeight="1">
      <c r="B200" s="344" t="s">
        <v>403</v>
      </c>
      <c r="C200" s="345" t="s">
        <v>310</v>
      </c>
      <c r="D200" s="293" t="s">
        <v>311</v>
      </c>
      <c r="E200" s="293" t="s">
        <v>320</v>
      </c>
      <c r="F200" s="349" t="s">
        <v>393</v>
      </c>
    </row>
    <row r="201" spans="2:7">
      <c r="B201" s="502" t="s">
        <v>649</v>
      </c>
      <c r="C201" s="295">
        <v>145115.95000000001</v>
      </c>
      <c r="D201" s="295">
        <v>-3517341.43</v>
      </c>
      <c r="E201" s="295">
        <f>D201-C201</f>
        <v>-3662457.3800000004</v>
      </c>
      <c r="F201" s="295"/>
    </row>
    <row r="202" spans="2:7">
      <c r="B202" s="331" t="s">
        <v>562</v>
      </c>
      <c r="C202" s="297">
        <v>-58512580.509999998</v>
      </c>
      <c r="D202" s="297">
        <v>-58132542.960000001</v>
      </c>
      <c r="E202" s="297">
        <f>D202-C202</f>
        <v>380037.54999999702</v>
      </c>
      <c r="F202" s="297"/>
    </row>
    <row r="203" spans="2:7">
      <c r="B203" s="17"/>
      <c r="C203" s="298"/>
      <c r="D203" s="298"/>
      <c r="E203" s="298"/>
      <c r="F203" s="298"/>
    </row>
    <row r="204" spans="2:7" ht="20.25" customHeight="1">
      <c r="C204" s="493">
        <f>SUM(C201:C203)</f>
        <v>-58367464.559999995</v>
      </c>
      <c r="D204" s="493">
        <f>SUM(D201:D203)</f>
        <v>-61649884.390000001</v>
      </c>
      <c r="E204" s="493">
        <f>SUM(E201:E203)</f>
        <v>-3282419.8300000033</v>
      </c>
      <c r="F204" s="493"/>
    </row>
    <row r="208" spans="2:7">
      <c r="B208" s="19" t="s">
        <v>404</v>
      </c>
    </row>
    <row r="210" spans="2:5" ht="30.75" customHeight="1">
      <c r="B210" s="344" t="s">
        <v>405</v>
      </c>
      <c r="C210" s="345" t="s">
        <v>310</v>
      </c>
      <c r="D210" s="293" t="s">
        <v>311</v>
      </c>
      <c r="E210" s="293" t="s">
        <v>312</v>
      </c>
    </row>
    <row r="211" spans="2:5">
      <c r="B211" s="331" t="s">
        <v>551</v>
      </c>
      <c r="C211" s="295">
        <v>69211110.049999997</v>
      </c>
      <c r="D211" s="295">
        <v>52959921.770000003</v>
      </c>
      <c r="E211" s="295">
        <f>D211-C211</f>
        <v>-16251188.279999994</v>
      </c>
    </row>
    <row r="212" spans="2:5">
      <c r="B212" s="296"/>
      <c r="C212" s="297"/>
      <c r="D212" s="297"/>
      <c r="E212" s="297"/>
    </row>
    <row r="213" spans="2:5">
      <c r="B213" s="296"/>
      <c r="C213" s="297"/>
      <c r="D213" s="297"/>
      <c r="E213" s="297"/>
    </row>
    <row r="214" spans="2:5">
      <c r="B214" s="17"/>
      <c r="C214" s="298"/>
      <c r="D214" s="298"/>
      <c r="E214" s="298"/>
    </row>
    <row r="215" spans="2:5" ht="21.75" customHeight="1">
      <c r="C215" s="493">
        <f>SUM(C211:C214)</f>
        <v>69211110.049999997</v>
      </c>
      <c r="D215" s="493">
        <f>SUM(D211:D214)</f>
        <v>52959921.770000003</v>
      </c>
      <c r="E215" s="493">
        <f>SUM(E211:E214)</f>
        <v>-16251188.279999994</v>
      </c>
    </row>
    <row r="218" spans="2:5" ht="24" customHeight="1">
      <c r="B218" s="344" t="s">
        <v>406</v>
      </c>
      <c r="C218" s="345" t="s">
        <v>312</v>
      </c>
      <c r="D218" s="293" t="s">
        <v>321</v>
      </c>
      <c r="E218" s="33"/>
    </row>
    <row r="219" spans="2:5">
      <c r="B219" s="294" t="s">
        <v>552</v>
      </c>
      <c r="C219" s="347"/>
      <c r="D219" s="295"/>
      <c r="E219" s="305"/>
    </row>
    <row r="220" spans="2:5">
      <c r="B220" s="296"/>
      <c r="C220" s="308"/>
      <c r="D220" s="297"/>
      <c r="E220" s="305"/>
    </row>
    <row r="221" spans="2:5">
      <c r="B221" s="296" t="s">
        <v>553</v>
      </c>
      <c r="C221" s="308">
        <v>1390797.94</v>
      </c>
      <c r="D221" s="297"/>
      <c r="E221" s="305"/>
    </row>
    <row r="222" spans="2:5">
      <c r="B222" s="296"/>
      <c r="C222" s="308"/>
      <c r="D222" s="297"/>
      <c r="E222" s="305"/>
    </row>
    <row r="223" spans="2:5">
      <c r="B223" s="296" t="s">
        <v>534</v>
      </c>
      <c r="C223" s="308">
        <v>499017.59</v>
      </c>
      <c r="D223" s="297"/>
      <c r="E223" s="305"/>
    </row>
    <row r="224" spans="2:5">
      <c r="B224" s="296"/>
      <c r="C224" s="308"/>
      <c r="D224" s="297"/>
      <c r="E224" s="305"/>
    </row>
    <row r="225" spans="2:7">
      <c r="B225" s="296" t="s">
        <v>536</v>
      </c>
      <c r="C225" s="308"/>
      <c r="D225" s="297"/>
      <c r="E225" s="305"/>
      <c r="F225" s="33"/>
      <c r="G225" s="33"/>
    </row>
    <row r="226" spans="2:7">
      <c r="B226" s="17"/>
      <c r="C226" s="311"/>
      <c r="D226" s="298"/>
      <c r="E226" s="305"/>
      <c r="F226" s="33"/>
      <c r="G226" s="33"/>
    </row>
    <row r="227" spans="2:7" ht="18" customHeight="1">
      <c r="C227" s="493">
        <f>SUM(C221:C223)</f>
        <v>1889815.53</v>
      </c>
      <c r="D227" s="293"/>
      <c r="E227" s="33"/>
      <c r="F227" s="33"/>
      <c r="G227" s="33"/>
    </row>
    <row r="228" spans="2:7">
      <c r="F228" s="33"/>
      <c r="G228" s="33"/>
    </row>
    <row r="229" spans="2:7" ht="15">
      <c r="B229"/>
      <c r="F229" s="33"/>
      <c r="G229" s="33"/>
    </row>
    <row r="230" spans="2:7">
      <c r="F230" s="33"/>
      <c r="G230" s="33"/>
    </row>
    <row r="231" spans="2:7">
      <c r="F231" s="33"/>
      <c r="G231" s="33"/>
    </row>
    <row r="232" spans="2:7">
      <c r="B232" s="19" t="s">
        <v>407</v>
      </c>
      <c r="F232" s="33"/>
      <c r="G232" s="33"/>
    </row>
    <row r="233" spans="2:7" ht="12" customHeight="1">
      <c r="B233" s="19" t="s">
        <v>408</v>
      </c>
      <c r="F233" s="33"/>
      <c r="G233" s="33"/>
    </row>
    <row r="234" spans="2:7">
      <c r="B234" s="747"/>
      <c r="C234" s="747"/>
      <c r="D234" s="747"/>
      <c r="E234" s="747"/>
      <c r="F234" s="33"/>
      <c r="G234" s="33"/>
    </row>
    <row r="235" spans="2:7">
      <c r="B235" s="273"/>
      <c r="C235" s="273"/>
      <c r="D235" s="273"/>
      <c r="E235" s="273"/>
      <c r="F235" s="33"/>
      <c r="G235" s="33"/>
    </row>
    <row r="236" spans="2:7">
      <c r="B236" s="759" t="s">
        <v>327</v>
      </c>
      <c r="C236" s="760"/>
      <c r="D236" s="760"/>
      <c r="E236" s="761"/>
      <c r="F236" s="33"/>
      <c r="G236" s="33"/>
    </row>
    <row r="237" spans="2:7">
      <c r="B237" s="762" t="s">
        <v>748</v>
      </c>
      <c r="C237" s="763"/>
      <c r="D237" s="763"/>
      <c r="E237" s="764"/>
      <c r="F237" s="33"/>
      <c r="G237" s="350"/>
    </row>
    <row r="238" spans="2:7">
      <c r="B238" s="740" t="s">
        <v>328</v>
      </c>
      <c r="C238" s="741"/>
      <c r="D238" s="741"/>
      <c r="E238" s="742"/>
      <c r="F238" s="33"/>
      <c r="G238" s="350"/>
    </row>
    <row r="239" spans="2:7">
      <c r="B239" s="765" t="s">
        <v>329</v>
      </c>
      <c r="C239" s="766"/>
      <c r="E239" s="351">
        <v>8653429.9299999997</v>
      </c>
      <c r="F239" s="33"/>
      <c r="G239" s="350"/>
    </row>
    <row r="240" spans="2:7">
      <c r="B240" s="753"/>
      <c r="C240" s="753"/>
      <c r="D240" s="33"/>
      <c r="F240" s="33"/>
      <c r="G240" s="350"/>
    </row>
    <row r="241" spans="2:7">
      <c r="B241" s="770" t="s">
        <v>331</v>
      </c>
      <c r="C241" s="770"/>
      <c r="D241" s="352"/>
      <c r="E241" s="503">
        <f>SUM(D241:D246)</f>
        <v>0</v>
      </c>
      <c r="F241" s="33"/>
      <c r="G241" s="33"/>
    </row>
    <row r="242" spans="2:7">
      <c r="B242" s="743" t="s">
        <v>332</v>
      </c>
      <c r="C242" s="743"/>
      <c r="D242" s="353" t="s">
        <v>330</v>
      </c>
      <c r="E242" s="354"/>
      <c r="F242" s="33"/>
      <c r="G242" s="33"/>
    </row>
    <row r="243" spans="2:7">
      <c r="B243" s="743" t="s">
        <v>333</v>
      </c>
      <c r="C243" s="743"/>
      <c r="D243" s="353" t="s">
        <v>330</v>
      </c>
      <c r="E243" s="354"/>
      <c r="F243" s="33"/>
      <c r="G243" s="33"/>
    </row>
    <row r="244" spans="2:7">
      <c r="B244" s="743" t="s">
        <v>334</v>
      </c>
      <c r="C244" s="743"/>
      <c r="D244" s="353" t="s">
        <v>330</v>
      </c>
      <c r="E244" s="354"/>
      <c r="F244" s="33"/>
      <c r="G244" s="33"/>
    </row>
    <row r="245" spans="2:7">
      <c r="B245" s="743" t="s">
        <v>335</v>
      </c>
      <c r="C245" s="743"/>
      <c r="D245" s="353" t="s">
        <v>330</v>
      </c>
      <c r="E245" s="354"/>
      <c r="F245" s="33"/>
      <c r="G245" s="33"/>
    </row>
    <row r="246" spans="2:7">
      <c r="B246" s="754" t="s">
        <v>336</v>
      </c>
      <c r="C246" s="755"/>
      <c r="D246" s="353" t="s">
        <v>330</v>
      </c>
      <c r="E246" s="354"/>
      <c r="F246" s="33"/>
      <c r="G246" s="33"/>
    </row>
    <row r="247" spans="2:7">
      <c r="B247" s="753"/>
      <c r="C247" s="753"/>
      <c r="D247" s="33"/>
      <c r="F247" s="33"/>
      <c r="G247" s="33"/>
    </row>
    <row r="248" spans="2:7">
      <c r="B248" s="770" t="s">
        <v>337</v>
      </c>
      <c r="C248" s="770"/>
      <c r="D248" s="352"/>
      <c r="E248" s="355">
        <v>0</v>
      </c>
      <c r="F248" s="33"/>
      <c r="G248" s="33"/>
    </row>
    <row r="249" spans="2:7">
      <c r="B249" s="743" t="s">
        <v>338</v>
      </c>
      <c r="C249" s="743"/>
      <c r="D249" s="353" t="s">
        <v>330</v>
      </c>
      <c r="E249" s="354"/>
      <c r="F249" s="33"/>
      <c r="G249" s="33"/>
    </row>
    <row r="250" spans="2:7">
      <c r="B250" s="743" t="s">
        <v>339</v>
      </c>
      <c r="C250" s="743"/>
      <c r="D250" s="353" t="s">
        <v>330</v>
      </c>
      <c r="E250" s="354"/>
      <c r="F250" s="33"/>
      <c r="G250" s="33"/>
    </row>
    <row r="251" spans="2:7">
      <c r="B251" s="743" t="s">
        <v>340</v>
      </c>
      <c r="C251" s="743"/>
      <c r="D251" s="353" t="s">
        <v>330</v>
      </c>
      <c r="E251" s="354"/>
      <c r="F251" s="33"/>
      <c r="G251" s="33"/>
    </row>
    <row r="252" spans="2:7">
      <c r="B252" s="767" t="s">
        <v>341</v>
      </c>
      <c r="C252" s="768"/>
      <c r="D252" s="353" t="s">
        <v>330</v>
      </c>
      <c r="E252" s="356"/>
      <c r="F252" s="33"/>
      <c r="G252" s="33"/>
    </row>
    <row r="253" spans="2:7">
      <c r="B253" s="753"/>
      <c r="C253" s="753"/>
      <c r="F253" s="33"/>
      <c r="G253" s="33"/>
    </row>
    <row r="254" spans="2:7">
      <c r="B254" s="769" t="s">
        <v>342</v>
      </c>
      <c r="C254" s="769"/>
      <c r="E254" s="357">
        <f>+E239+E241-E248</f>
        <v>8653429.9299999997</v>
      </c>
      <c r="F254" s="33"/>
      <c r="G254" s="350"/>
    </row>
    <row r="255" spans="2:7">
      <c r="B255" s="273"/>
      <c r="C255" s="273"/>
      <c r="D255" s="273"/>
      <c r="E255" s="273"/>
      <c r="F255" s="33"/>
      <c r="G255" s="33"/>
    </row>
    <row r="256" spans="2:7">
      <c r="B256" s="273"/>
      <c r="C256" s="273"/>
      <c r="D256" s="273"/>
      <c r="E256" s="273"/>
      <c r="F256" s="33"/>
      <c r="G256" s="33"/>
    </row>
    <row r="257" spans="2:7">
      <c r="B257" s="759" t="s">
        <v>343</v>
      </c>
      <c r="C257" s="760"/>
      <c r="D257" s="760"/>
      <c r="E257" s="761"/>
      <c r="F257" s="33"/>
      <c r="G257" s="33"/>
    </row>
    <row r="258" spans="2:7">
      <c r="B258" s="762" t="s">
        <v>748</v>
      </c>
      <c r="C258" s="763"/>
      <c r="D258" s="763"/>
      <c r="E258" s="764"/>
      <c r="F258" s="33"/>
      <c r="G258" s="33"/>
    </row>
    <row r="259" spans="2:7">
      <c r="B259" s="740" t="s">
        <v>328</v>
      </c>
      <c r="C259" s="741"/>
      <c r="D259" s="741"/>
      <c r="E259" s="742"/>
      <c r="F259" s="33"/>
      <c r="G259" s="33"/>
    </row>
    <row r="260" spans="2:7">
      <c r="B260" s="765" t="s">
        <v>344</v>
      </c>
      <c r="C260" s="766"/>
      <c r="E260" s="358">
        <v>13806868.16</v>
      </c>
      <c r="F260" s="33"/>
      <c r="G260" s="33"/>
    </row>
    <row r="261" spans="2:7">
      <c r="B261" s="753"/>
      <c r="C261" s="753"/>
      <c r="F261" s="33"/>
      <c r="G261" s="33"/>
    </row>
    <row r="262" spans="2:7">
      <c r="B262" s="758" t="s">
        <v>345</v>
      </c>
      <c r="C262" s="758"/>
      <c r="D262" s="352"/>
      <c r="E262" s="503">
        <v>0</v>
      </c>
      <c r="F262" s="33"/>
      <c r="G262" s="33"/>
    </row>
    <row r="263" spans="2:7">
      <c r="B263" s="743" t="s">
        <v>346</v>
      </c>
      <c r="C263" s="743"/>
      <c r="D263" s="353" t="s">
        <v>330</v>
      </c>
      <c r="E263" s="360"/>
      <c r="F263" s="33"/>
      <c r="G263" s="33"/>
    </row>
    <row r="264" spans="2:7">
      <c r="B264" s="743" t="s">
        <v>347</v>
      </c>
      <c r="C264" s="743"/>
      <c r="D264" s="353" t="s">
        <v>330</v>
      </c>
      <c r="E264" s="360"/>
      <c r="F264" s="33"/>
      <c r="G264" s="33"/>
    </row>
    <row r="265" spans="2:7">
      <c r="B265" s="743" t="s">
        <v>348</v>
      </c>
      <c r="C265" s="743"/>
      <c r="D265" s="353" t="s">
        <v>330</v>
      </c>
      <c r="E265" s="360"/>
      <c r="F265" s="33"/>
      <c r="G265" s="33"/>
    </row>
    <row r="266" spans="2:7">
      <c r="B266" s="743" t="s">
        <v>349</v>
      </c>
      <c r="C266" s="743"/>
      <c r="D266" s="353" t="s">
        <v>330</v>
      </c>
      <c r="E266" s="360"/>
      <c r="F266" s="33"/>
      <c r="G266" s="33"/>
    </row>
    <row r="267" spans="2:7">
      <c r="B267" s="743" t="s">
        <v>350</v>
      </c>
      <c r="C267" s="743"/>
      <c r="D267" s="353" t="s">
        <v>330</v>
      </c>
      <c r="E267" s="360"/>
      <c r="F267" s="33"/>
      <c r="G267" s="350"/>
    </row>
    <row r="268" spans="2:7">
      <c r="B268" s="743" t="s">
        <v>351</v>
      </c>
      <c r="C268" s="743"/>
      <c r="D268" s="353" t="s">
        <v>330</v>
      </c>
      <c r="E268" s="360"/>
      <c r="F268" s="33"/>
      <c r="G268" s="33"/>
    </row>
    <row r="269" spans="2:7">
      <c r="B269" s="743" t="s">
        <v>352</v>
      </c>
      <c r="C269" s="743"/>
      <c r="D269" s="353" t="s">
        <v>330</v>
      </c>
      <c r="E269" s="360"/>
      <c r="F269" s="33"/>
      <c r="G269" s="350"/>
    </row>
    <row r="270" spans="2:7">
      <c r="B270" s="743" t="s">
        <v>353</v>
      </c>
      <c r="C270" s="743"/>
      <c r="D270" s="353" t="s">
        <v>330</v>
      </c>
      <c r="E270" s="360"/>
      <c r="F270" s="33"/>
      <c r="G270" s="33"/>
    </row>
    <row r="271" spans="2:7">
      <c r="B271" s="743" t="s">
        <v>354</v>
      </c>
      <c r="C271" s="743"/>
      <c r="D271" s="353" t="s">
        <v>330</v>
      </c>
      <c r="E271" s="360"/>
      <c r="F271" s="33"/>
      <c r="G271" s="350"/>
    </row>
    <row r="272" spans="2:7">
      <c r="B272" s="743" t="s">
        <v>355</v>
      </c>
      <c r="C272" s="743"/>
      <c r="D272" s="353" t="s">
        <v>330</v>
      </c>
      <c r="E272" s="360"/>
      <c r="F272" s="33"/>
      <c r="G272" s="350"/>
    </row>
    <row r="273" spans="2:8">
      <c r="B273" s="743" t="s">
        <v>356</v>
      </c>
      <c r="C273" s="743"/>
      <c r="D273" s="353" t="s">
        <v>330</v>
      </c>
      <c r="E273" s="360"/>
      <c r="F273" s="33"/>
      <c r="G273" s="350"/>
      <c r="H273" s="361"/>
    </row>
    <row r="274" spans="2:8">
      <c r="B274" s="743" t="s">
        <v>357</v>
      </c>
      <c r="C274" s="743"/>
      <c r="D274" s="353" t="s">
        <v>330</v>
      </c>
      <c r="E274" s="360"/>
      <c r="F274" s="33"/>
      <c r="G274" s="350"/>
      <c r="H274" s="361"/>
    </row>
    <row r="275" spans="2:8">
      <c r="B275" s="743" t="s">
        <v>358</v>
      </c>
      <c r="C275" s="743"/>
      <c r="D275" s="353" t="s">
        <v>330</v>
      </c>
      <c r="E275" s="360"/>
      <c r="F275" s="33"/>
      <c r="G275" s="362"/>
    </row>
    <row r="276" spans="2:8">
      <c r="B276" s="743" t="s">
        <v>359</v>
      </c>
      <c r="C276" s="743"/>
      <c r="D276" s="353" t="s">
        <v>330</v>
      </c>
      <c r="E276" s="360"/>
      <c r="F276" s="33"/>
      <c r="G276" s="33"/>
    </row>
    <row r="277" spans="2:8">
      <c r="B277" s="743" t="s">
        <v>360</v>
      </c>
      <c r="C277" s="743"/>
      <c r="D277" s="353" t="s">
        <v>330</v>
      </c>
      <c r="E277" s="360"/>
      <c r="F277" s="33"/>
      <c r="G277" s="33"/>
    </row>
    <row r="278" spans="2:8" ht="12.75" customHeight="1">
      <c r="B278" s="743" t="s">
        <v>361</v>
      </c>
      <c r="C278" s="743"/>
      <c r="D278" s="353" t="s">
        <v>330</v>
      </c>
      <c r="E278" s="360"/>
      <c r="F278" s="33"/>
      <c r="G278" s="33"/>
    </row>
    <row r="279" spans="2:8">
      <c r="B279" s="756" t="s">
        <v>362</v>
      </c>
      <c r="C279" s="757"/>
      <c r="D279" s="353" t="s">
        <v>330</v>
      </c>
      <c r="E279" s="360"/>
      <c r="F279" s="33"/>
      <c r="G279" s="33"/>
    </row>
    <row r="280" spans="2:8">
      <c r="B280" s="753"/>
      <c r="C280" s="753"/>
      <c r="F280" s="33"/>
      <c r="G280" s="33"/>
    </row>
    <row r="281" spans="2:8">
      <c r="B281" s="758" t="s">
        <v>363</v>
      </c>
      <c r="C281" s="758"/>
      <c r="D281" s="352"/>
      <c r="E281" s="359">
        <f>SUM(D281:D288)</f>
        <v>0</v>
      </c>
      <c r="F281" s="33"/>
      <c r="G281" s="33"/>
    </row>
    <row r="282" spans="2:8">
      <c r="B282" s="743" t="s">
        <v>364</v>
      </c>
      <c r="C282" s="743"/>
      <c r="D282" s="353" t="s">
        <v>330</v>
      </c>
      <c r="E282" s="360"/>
      <c r="F282" s="33"/>
      <c r="G282" s="33"/>
    </row>
    <row r="283" spans="2:8">
      <c r="B283" s="743" t="s">
        <v>121</v>
      </c>
      <c r="C283" s="743"/>
      <c r="D283" s="353" t="s">
        <v>330</v>
      </c>
      <c r="E283" s="360"/>
      <c r="F283" s="33"/>
      <c r="G283" s="33"/>
    </row>
    <row r="284" spans="2:8">
      <c r="B284" s="743" t="s">
        <v>365</v>
      </c>
      <c r="C284" s="743"/>
      <c r="D284" s="353" t="s">
        <v>330</v>
      </c>
      <c r="E284" s="360"/>
      <c r="F284" s="33"/>
      <c r="G284" s="33"/>
    </row>
    <row r="285" spans="2:8">
      <c r="B285" s="743" t="s">
        <v>366</v>
      </c>
      <c r="C285" s="743"/>
      <c r="D285" s="353" t="s">
        <v>330</v>
      </c>
      <c r="E285" s="360"/>
      <c r="F285" s="33"/>
      <c r="G285" s="33"/>
    </row>
    <row r="286" spans="2:8">
      <c r="B286" s="743" t="s">
        <v>367</v>
      </c>
      <c r="C286" s="743"/>
      <c r="D286" s="353" t="s">
        <v>330</v>
      </c>
      <c r="E286" s="360"/>
      <c r="F286" s="33"/>
      <c r="G286" s="33"/>
    </row>
    <row r="287" spans="2:8">
      <c r="B287" s="743" t="s">
        <v>124</v>
      </c>
      <c r="C287" s="743"/>
      <c r="D287" s="353" t="s">
        <v>330</v>
      </c>
      <c r="E287" s="360"/>
      <c r="F287" s="33"/>
      <c r="G287" s="33"/>
    </row>
    <row r="288" spans="2:8">
      <c r="B288" s="756" t="s">
        <v>368</v>
      </c>
      <c r="C288" s="757"/>
      <c r="D288" s="353" t="s">
        <v>330</v>
      </c>
      <c r="E288" s="360"/>
      <c r="F288" s="33"/>
      <c r="G288" s="33"/>
    </row>
    <row r="289" spans="2:7">
      <c r="B289" s="753"/>
      <c r="C289" s="753"/>
      <c r="F289" s="33"/>
      <c r="G289" s="33"/>
    </row>
    <row r="290" spans="2:7">
      <c r="B290" s="363" t="s">
        <v>369</v>
      </c>
      <c r="E290" s="357">
        <f>+E260-E262+E281</f>
        <v>13806868.16</v>
      </c>
      <c r="F290" s="350"/>
      <c r="G290" s="350"/>
    </row>
    <row r="291" spans="2:7">
      <c r="F291" s="364"/>
      <c r="G291" s="33"/>
    </row>
    <row r="292" spans="2:7">
      <c r="F292" s="33"/>
      <c r="G292" s="33"/>
    </row>
    <row r="293" spans="2:7">
      <c r="F293" s="365"/>
      <c r="G293" s="33"/>
    </row>
    <row r="294" spans="2:7">
      <c r="F294" s="365"/>
      <c r="G294" s="33"/>
    </row>
    <row r="295" spans="2:7">
      <c r="F295" s="33"/>
      <c r="G295" s="33"/>
    </row>
    <row r="296" spans="2:7">
      <c r="B296" s="752" t="s">
        <v>410</v>
      </c>
      <c r="C296" s="752"/>
      <c r="D296" s="752"/>
      <c r="E296" s="752"/>
      <c r="F296" s="752"/>
      <c r="G296" s="33"/>
    </row>
    <row r="297" spans="2:7">
      <c r="B297" s="23"/>
      <c r="C297" s="23"/>
      <c r="D297" s="23"/>
      <c r="E297" s="23"/>
      <c r="F297" s="23"/>
      <c r="G297" s="33"/>
    </row>
    <row r="298" spans="2:7">
      <c r="B298" s="23"/>
      <c r="C298" s="23"/>
      <c r="D298" s="23"/>
      <c r="E298" s="23"/>
      <c r="F298" s="23"/>
      <c r="G298" s="33"/>
    </row>
    <row r="299" spans="2:7" ht="21" customHeight="1">
      <c r="B299" s="320" t="s">
        <v>411</v>
      </c>
      <c r="C299" s="321" t="s">
        <v>310</v>
      </c>
      <c r="D299" s="343" t="s">
        <v>311</v>
      </c>
      <c r="E299" s="343" t="s">
        <v>312</v>
      </c>
      <c r="F299" s="33"/>
      <c r="G299" s="33"/>
    </row>
    <row r="300" spans="2:7">
      <c r="B300" s="294" t="s">
        <v>554</v>
      </c>
      <c r="C300" s="366">
        <v>0</v>
      </c>
      <c r="D300" s="347"/>
      <c r="E300" s="347"/>
      <c r="F300" s="33"/>
      <c r="G300" s="33"/>
    </row>
    <row r="301" spans="2:7">
      <c r="B301" s="296"/>
      <c r="C301" s="367">
        <v>0</v>
      </c>
      <c r="D301" s="308"/>
      <c r="E301" s="308"/>
      <c r="F301" s="33"/>
      <c r="G301" s="33"/>
    </row>
    <row r="302" spans="2:7">
      <c r="B302" s="17"/>
      <c r="C302" s="22">
        <v>0</v>
      </c>
      <c r="D302" s="21">
        <v>0</v>
      </c>
      <c r="E302" s="21">
        <v>0</v>
      </c>
      <c r="F302" s="33"/>
      <c r="G302" s="33"/>
    </row>
    <row r="303" spans="2:7" ht="21" customHeight="1">
      <c r="C303" s="293">
        <f t="shared" ref="C303" si="10">SUM(C301:C302)</f>
        <v>0</v>
      </c>
      <c r="D303" s="293">
        <f t="shared" ref="D303" si="11">SUM(D301:D302)</f>
        <v>0</v>
      </c>
      <c r="E303" s="293">
        <f t="shared" ref="E303" si="12">SUM(E301:E302)</f>
        <v>0</v>
      </c>
      <c r="F303" s="33"/>
      <c r="G303" s="33"/>
    </row>
    <row r="304" spans="2:7">
      <c r="F304" s="33"/>
      <c r="G304" s="33"/>
    </row>
    <row r="305" spans="1:7">
      <c r="F305" s="33"/>
      <c r="G305" s="33"/>
    </row>
    <row r="306" spans="1:7">
      <c r="F306" s="33"/>
      <c r="G306" s="33"/>
    </row>
    <row r="307" spans="1:7">
      <c r="F307" s="33"/>
      <c r="G307" s="33"/>
    </row>
    <row r="308" spans="1:7">
      <c r="B308" s="16" t="s">
        <v>76</v>
      </c>
      <c r="F308" s="33"/>
      <c r="G308" s="33"/>
    </row>
    <row r="309" spans="1:7" ht="12" customHeight="1">
      <c r="F309" s="33"/>
      <c r="G309" s="33"/>
    </row>
    <row r="310" spans="1:7">
      <c r="C310" s="273"/>
      <c r="D310" s="273"/>
      <c r="E310" s="273"/>
    </row>
    <row r="311" spans="1:7">
      <c r="C311" s="273"/>
      <c r="D311" s="273"/>
      <c r="E311" s="273"/>
    </row>
    <row r="312" spans="1:7">
      <c r="C312" s="273"/>
      <c r="D312" s="273"/>
      <c r="E312" s="273"/>
    </row>
    <row r="313" spans="1:7">
      <c r="G313" s="33"/>
    </row>
    <row r="314" spans="1:7" s="273" customFormat="1">
      <c r="B314" s="585" t="s">
        <v>670</v>
      </c>
      <c r="C314" s="278"/>
      <c r="D314" s="278"/>
    </row>
    <row r="315" spans="1:7" s="273" customFormat="1">
      <c r="B315" s="582" t="s">
        <v>741</v>
      </c>
      <c r="D315" s="581" t="s">
        <v>651</v>
      </c>
    </row>
    <row r="316" spans="1:7" s="273" customFormat="1">
      <c r="A316" s="26"/>
      <c r="B316" s="580" t="s">
        <v>556</v>
      </c>
      <c r="C316" s="580"/>
      <c r="D316" s="580" t="s">
        <v>669</v>
      </c>
    </row>
    <row r="317" spans="1:7" s="273" customFormat="1">
      <c r="A317" s="26"/>
    </row>
    <row r="318" spans="1:7" s="273" customFormat="1">
      <c r="A318" s="26"/>
    </row>
    <row r="319" spans="1:7" s="273" customFormat="1">
      <c r="A319" s="26"/>
    </row>
    <row r="320" spans="1:7" s="273" customFormat="1">
      <c r="A320" s="26"/>
      <c r="B320" s="669" t="s">
        <v>742</v>
      </c>
      <c r="C320" s="669"/>
      <c r="D320" s="669"/>
    </row>
    <row r="321" spans="1:4" s="273" customFormat="1" ht="15" customHeight="1">
      <c r="A321" s="26"/>
      <c r="B321" s="699" t="s">
        <v>563</v>
      </c>
      <c r="C321" s="699"/>
      <c r="D321" s="699"/>
    </row>
    <row r="322" spans="1:4" s="273" customFormat="1" ht="15" customHeight="1">
      <c r="A322" s="26"/>
      <c r="B322" s="669" t="s">
        <v>564</v>
      </c>
      <c r="C322" s="669"/>
      <c r="D322" s="669"/>
    </row>
    <row r="323" spans="1:4" s="273" customFormat="1">
      <c r="A323" s="26"/>
    </row>
    <row r="324" spans="1:4" ht="12.75" customHeight="1"/>
  </sheetData>
  <mergeCells count="68">
    <mergeCell ref="B320:D320"/>
    <mergeCell ref="B321:D321"/>
    <mergeCell ref="B322:D322"/>
    <mergeCell ref="B236:E236"/>
    <mergeCell ref="B237:E237"/>
    <mergeCell ref="B239:C239"/>
    <mergeCell ref="B240:C240"/>
    <mergeCell ref="B241:C241"/>
    <mergeCell ref="B242:C242"/>
    <mergeCell ref="B243:C243"/>
    <mergeCell ref="B244:C244"/>
    <mergeCell ref="B247:C247"/>
    <mergeCell ref="B248:C248"/>
    <mergeCell ref="B249:C249"/>
    <mergeCell ref="B269:C269"/>
    <mergeCell ref="B270:C270"/>
    <mergeCell ref="B250:C250"/>
    <mergeCell ref="B257:E257"/>
    <mergeCell ref="B258:E258"/>
    <mergeCell ref="B260:C260"/>
    <mergeCell ref="B262:C262"/>
    <mergeCell ref="B252:C252"/>
    <mergeCell ref="B253:C253"/>
    <mergeCell ref="B261:C261"/>
    <mergeCell ref="B254:C254"/>
    <mergeCell ref="B259:E259"/>
    <mergeCell ref="B263:C263"/>
    <mergeCell ref="B264:C264"/>
    <mergeCell ref="B265:C265"/>
    <mergeCell ref="B266:C266"/>
    <mergeCell ref="B267:C267"/>
    <mergeCell ref="B268:C268"/>
    <mergeCell ref="B277:C277"/>
    <mergeCell ref="B280:C280"/>
    <mergeCell ref="B272:C272"/>
    <mergeCell ref="B273:C273"/>
    <mergeCell ref="B271:C271"/>
    <mergeCell ref="B276:C276"/>
    <mergeCell ref="B296:F296"/>
    <mergeCell ref="B289:C289"/>
    <mergeCell ref="B246:C246"/>
    <mergeCell ref="B288:C288"/>
    <mergeCell ref="B279:C279"/>
    <mergeCell ref="B278:C278"/>
    <mergeCell ref="B287:C287"/>
    <mergeCell ref="B282:C282"/>
    <mergeCell ref="B275:C275"/>
    <mergeCell ref="B283:C283"/>
    <mergeCell ref="B284:C284"/>
    <mergeCell ref="B285:C285"/>
    <mergeCell ref="B274:C274"/>
    <mergeCell ref="B286:C286"/>
    <mergeCell ref="B281:C281"/>
    <mergeCell ref="B251:C251"/>
    <mergeCell ref="B238:E238"/>
    <mergeCell ref="B245:C245"/>
    <mergeCell ref="A2:L2"/>
    <mergeCell ref="A3:L3"/>
    <mergeCell ref="A4:L4"/>
    <mergeCell ref="A9:L9"/>
    <mergeCell ref="B234:E234"/>
    <mergeCell ref="D147:E147"/>
    <mergeCell ref="D154:E154"/>
    <mergeCell ref="D167:E167"/>
    <mergeCell ref="D175:E175"/>
    <mergeCell ref="D72:E72"/>
    <mergeCell ref="D133:E133"/>
    <mergeCell ref="D140:E140"/>
  </mergeCells>
  <dataValidations count="4">
    <dataValidation allowBlank="1" showInputMessage="1" showErrorMessage="1" prompt="Saldo final del periodo que corresponde la cuenta pública presentada (mensual:  enero, febrero, marzo, etc.; trimestral: 1er, 2do, 3ro. o 4to.)." sqref="C108 C129 C136 C143"/>
    <dataValidation allowBlank="1" showInputMessage="1" showErrorMessage="1" prompt="Corresponde al número de la cuenta de acuerdo al Plan de Cuentas emitido por el CONAC (DOF 22/11/2010)." sqref="B108"/>
    <dataValidation allowBlank="1" showInputMessage="1" showErrorMessage="1" prompt="Características cualitativas significativas que les impacten financieramente." sqref="D108:E108 E129 E136 E143"/>
    <dataValidation allowBlank="1" showInputMessage="1" showErrorMessage="1" prompt="Especificar origen de dicho recurso: Federal, Estatal, Municipal, Particulares." sqref="D129 D136 D143"/>
  </dataValidations>
  <pageMargins left="0.46" right="0.70866141732283472" top="0.38" bottom="0.74803149606299213" header="0.31496062992125984" footer="0.31496062992125984"/>
  <pageSetup scale="48" fitToHeight="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K83"/>
  <sheetViews>
    <sheetView showGridLines="0" topLeftCell="C1" zoomScale="85" zoomScaleNormal="85" workbookViewId="0">
      <selection activeCell="L58" sqref="L58"/>
    </sheetView>
  </sheetViews>
  <sheetFormatPr baseColWidth="10" defaultRowHeight="12.75"/>
  <cols>
    <col min="1" max="1" width="40.7109375" style="26" customWidth="1"/>
    <col min="2" max="3" width="3.7109375" style="273" customWidth="1"/>
    <col min="4" max="4" width="46.42578125" style="273" customWidth="1"/>
    <col min="5" max="10" width="15.7109375" style="273" customWidth="1"/>
    <col min="11" max="11" width="2" style="26" customWidth="1"/>
    <col min="12" max="16384" width="11.42578125" style="273"/>
  </cols>
  <sheetData>
    <row r="1" spans="1:11" ht="18.75" customHeight="1">
      <c r="B1" s="683" t="s">
        <v>459</v>
      </c>
      <c r="C1" s="683"/>
      <c r="D1" s="683"/>
      <c r="E1" s="683"/>
      <c r="F1" s="683"/>
      <c r="G1" s="683"/>
      <c r="H1" s="683"/>
      <c r="I1" s="683"/>
      <c r="J1" s="683"/>
    </row>
    <row r="2" spans="1:11" ht="15" customHeight="1">
      <c r="B2" s="641"/>
      <c r="C2" s="641"/>
      <c r="D2" s="683" t="s">
        <v>474</v>
      </c>
      <c r="E2" s="683"/>
      <c r="F2" s="683"/>
      <c r="G2" s="683"/>
      <c r="H2" s="683"/>
      <c r="I2" s="683"/>
      <c r="J2" s="683"/>
    </row>
    <row r="3" spans="1:11" s="531" customFormat="1" ht="24" customHeight="1">
      <c r="A3" s="881"/>
      <c r="B3" s="745" t="s">
        <v>747</v>
      </c>
      <c r="C3" s="745"/>
      <c r="D3" s="745"/>
      <c r="E3" s="745"/>
      <c r="F3" s="745"/>
      <c r="G3" s="745"/>
      <c r="H3" s="745"/>
      <c r="I3" s="745"/>
      <c r="J3" s="745"/>
      <c r="K3" s="881"/>
    </row>
    <row r="4" spans="1:11" s="26" customFormat="1" ht="18.75" customHeight="1">
      <c r="A4" s="368"/>
      <c r="B4" s="369"/>
      <c r="C4" s="369"/>
      <c r="D4" s="369"/>
      <c r="E4" s="642"/>
      <c r="F4" s="370"/>
      <c r="G4" s="370"/>
      <c r="H4" s="370"/>
      <c r="I4" s="370"/>
      <c r="J4" s="370"/>
    </row>
    <row r="5" spans="1:11" s="26" customFormat="1" ht="13.5" customHeight="1">
      <c r="A5" s="368"/>
      <c r="B5" s="140"/>
      <c r="D5" s="31" t="s">
        <v>370</v>
      </c>
      <c r="E5" s="776" t="s">
        <v>559</v>
      </c>
      <c r="F5" s="776"/>
      <c r="G5" s="776"/>
      <c r="H5" s="776"/>
      <c r="I5" s="371"/>
      <c r="J5" s="372"/>
    </row>
    <row r="6" spans="1:11" s="26" customFormat="1" ht="11.25" customHeight="1">
      <c r="A6" s="368"/>
      <c r="B6" s="368"/>
      <c r="C6" s="368"/>
      <c r="D6" s="368"/>
      <c r="F6" s="372"/>
      <c r="G6" s="372"/>
      <c r="H6" s="372"/>
      <c r="I6" s="372"/>
      <c r="J6" s="372"/>
    </row>
    <row r="7" spans="1:11" ht="12" customHeight="1">
      <c r="A7" s="373"/>
      <c r="B7" s="771" t="s">
        <v>198</v>
      </c>
      <c r="C7" s="771"/>
      <c r="D7" s="771"/>
      <c r="E7" s="771" t="s">
        <v>199</v>
      </c>
      <c r="F7" s="771"/>
      <c r="G7" s="771"/>
      <c r="H7" s="771"/>
      <c r="I7" s="771"/>
      <c r="J7" s="772" t="s">
        <v>200</v>
      </c>
    </row>
    <row r="8" spans="1:11" ht="25.5">
      <c r="A8" s="368"/>
      <c r="B8" s="771"/>
      <c r="C8" s="771"/>
      <c r="D8" s="771"/>
      <c r="E8" s="644" t="s">
        <v>201</v>
      </c>
      <c r="F8" s="374" t="s">
        <v>202</v>
      </c>
      <c r="G8" s="644" t="s">
        <v>203</v>
      </c>
      <c r="H8" s="644" t="s">
        <v>204</v>
      </c>
      <c r="I8" s="644" t="s">
        <v>205</v>
      </c>
      <c r="J8" s="772"/>
    </row>
    <row r="9" spans="1:11" ht="12" customHeight="1">
      <c r="A9" s="368"/>
      <c r="B9" s="771"/>
      <c r="C9" s="771"/>
      <c r="D9" s="771"/>
      <c r="E9" s="644" t="s">
        <v>206</v>
      </c>
      <c r="F9" s="644" t="s">
        <v>207</v>
      </c>
      <c r="G9" s="644" t="s">
        <v>208</v>
      </c>
      <c r="H9" s="644" t="s">
        <v>209</v>
      </c>
      <c r="I9" s="644" t="s">
        <v>210</v>
      </c>
      <c r="J9" s="644" t="s">
        <v>220</v>
      </c>
    </row>
    <row r="10" spans="1:11" ht="12" customHeight="1">
      <c r="A10" s="375"/>
      <c r="B10" s="376"/>
      <c r="C10" s="377"/>
      <c r="D10" s="378"/>
      <c r="E10" s="882"/>
      <c r="F10" s="883"/>
      <c r="G10" s="882"/>
      <c r="H10" s="882"/>
      <c r="I10" s="883"/>
      <c r="J10" s="882"/>
    </row>
    <row r="11" spans="1:11" ht="12" customHeight="1">
      <c r="A11" s="375"/>
      <c r="B11" s="775" t="s">
        <v>82</v>
      </c>
      <c r="C11" s="773"/>
      <c r="D11" s="774"/>
      <c r="E11" s="884">
        <v>0</v>
      </c>
      <c r="F11" s="885">
        <v>0</v>
      </c>
      <c r="G11" s="884">
        <f>+E11+F11</f>
        <v>0</v>
      </c>
      <c r="H11" s="884">
        <v>0</v>
      </c>
      <c r="I11" s="885">
        <v>0</v>
      </c>
      <c r="J11" s="884">
        <f>+I11-E11</f>
        <v>0</v>
      </c>
    </row>
    <row r="12" spans="1:11" ht="12" customHeight="1">
      <c r="A12" s="375"/>
      <c r="B12" s="775" t="s">
        <v>192</v>
      </c>
      <c r="C12" s="773"/>
      <c r="D12" s="774"/>
      <c r="E12" s="884">
        <v>0</v>
      </c>
      <c r="F12" s="885">
        <v>0</v>
      </c>
      <c r="G12" s="884">
        <f t="shared" ref="G12:G13" si="0">+E12+F12</f>
        <v>0</v>
      </c>
      <c r="H12" s="884">
        <v>0</v>
      </c>
      <c r="I12" s="885">
        <v>0</v>
      </c>
      <c r="J12" s="884">
        <f t="shared" ref="J12:J13" si="1">+I12-E12</f>
        <v>0</v>
      </c>
    </row>
    <row r="13" spans="1:11" ht="12" customHeight="1">
      <c r="A13" s="375"/>
      <c r="B13" s="775" t="s">
        <v>86</v>
      </c>
      <c r="C13" s="773"/>
      <c r="D13" s="774"/>
      <c r="E13" s="884">
        <v>0</v>
      </c>
      <c r="F13" s="885">
        <v>0</v>
      </c>
      <c r="G13" s="884">
        <f t="shared" si="0"/>
        <v>0</v>
      </c>
      <c r="H13" s="884">
        <v>0</v>
      </c>
      <c r="I13" s="885">
        <v>0</v>
      </c>
      <c r="J13" s="884">
        <f t="shared" si="1"/>
        <v>0</v>
      </c>
    </row>
    <row r="14" spans="1:11" ht="12" customHeight="1">
      <c r="A14" s="375"/>
      <c r="B14" s="775" t="s">
        <v>88</v>
      </c>
      <c r="C14" s="773"/>
      <c r="D14" s="774"/>
      <c r="E14" s="884">
        <v>0</v>
      </c>
      <c r="F14" s="885">
        <v>0</v>
      </c>
      <c r="G14" s="884">
        <f>+E14+F14</f>
        <v>0</v>
      </c>
      <c r="H14" s="884">
        <v>0</v>
      </c>
      <c r="I14" s="885">
        <v>0</v>
      </c>
      <c r="J14" s="884">
        <f>+I14-E14</f>
        <v>0</v>
      </c>
    </row>
    <row r="15" spans="1:11" ht="12" customHeight="1">
      <c r="A15" s="375"/>
      <c r="B15" s="775" t="s">
        <v>211</v>
      </c>
      <c r="C15" s="773"/>
      <c r="D15" s="774"/>
      <c r="E15" s="514">
        <v>7472500</v>
      </c>
      <c r="F15" s="513">
        <v>354308</v>
      </c>
      <c r="G15" s="514">
        <f>E15+F15</f>
        <v>7826808</v>
      </c>
      <c r="H15" s="514">
        <v>1389253.18</v>
      </c>
      <c r="I15" s="513">
        <v>1389253.18</v>
      </c>
      <c r="J15" s="514">
        <f>I15-E15</f>
        <v>-6083246.8200000003</v>
      </c>
    </row>
    <row r="16" spans="1:11" ht="12" customHeight="1">
      <c r="A16" s="375"/>
      <c r="B16" s="379"/>
      <c r="C16" s="773" t="s">
        <v>212</v>
      </c>
      <c r="D16" s="774"/>
      <c r="E16" s="514">
        <v>7472500</v>
      </c>
      <c r="F16" s="513">
        <v>354308</v>
      </c>
      <c r="G16" s="514">
        <f t="shared" ref="G16:G27" si="2">E16+F16</f>
        <v>7826808</v>
      </c>
      <c r="H16" s="514">
        <v>0</v>
      </c>
      <c r="I16" s="513">
        <v>0</v>
      </c>
      <c r="J16" s="514">
        <v>0</v>
      </c>
    </row>
    <row r="17" spans="1:10" ht="12" customHeight="1">
      <c r="A17" s="375"/>
      <c r="B17" s="379"/>
      <c r="C17" s="773" t="s">
        <v>213</v>
      </c>
      <c r="D17" s="774"/>
      <c r="E17" s="884"/>
      <c r="F17" s="885">
        <v>0</v>
      </c>
      <c r="G17" s="514">
        <f t="shared" si="2"/>
        <v>0</v>
      </c>
      <c r="H17" s="886"/>
      <c r="I17" s="887"/>
      <c r="J17" s="514">
        <f t="shared" ref="J17:J27" si="3">I17-E17</f>
        <v>0</v>
      </c>
    </row>
    <row r="18" spans="1:10" ht="12" customHeight="1">
      <c r="A18" s="375"/>
      <c r="B18" s="775" t="s">
        <v>214</v>
      </c>
      <c r="C18" s="773"/>
      <c r="D18" s="774"/>
      <c r="E18" s="514">
        <v>220000</v>
      </c>
      <c r="F18" s="513">
        <v>4708485.5599999996</v>
      </c>
      <c r="G18" s="514">
        <f t="shared" si="2"/>
        <v>4928485.5599999996</v>
      </c>
      <c r="H18" s="514">
        <v>24106.09</v>
      </c>
      <c r="I18" s="513">
        <v>24106.09</v>
      </c>
      <c r="J18" s="514">
        <f t="shared" si="3"/>
        <v>-195893.91</v>
      </c>
    </row>
    <row r="19" spans="1:10" ht="12" customHeight="1">
      <c r="A19" s="375"/>
      <c r="B19" s="379"/>
      <c r="C19" s="773" t="s">
        <v>212</v>
      </c>
      <c r="D19" s="774"/>
      <c r="E19" s="514">
        <v>220000</v>
      </c>
      <c r="F19" s="513">
        <v>0</v>
      </c>
      <c r="G19" s="514"/>
      <c r="H19" s="514">
        <v>0</v>
      </c>
      <c r="I19" s="513">
        <v>0</v>
      </c>
      <c r="J19" s="514">
        <v>0</v>
      </c>
    </row>
    <row r="20" spans="1:10" ht="12" customHeight="1">
      <c r="A20" s="375"/>
      <c r="B20" s="379"/>
      <c r="C20" s="773" t="s">
        <v>214</v>
      </c>
      <c r="D20" s="774"/>
      <c r="E20" s="514">
        <v>0</v>
      </c>
      <c r="F20" s="513">
        <v>0</v>
      </c>
      <c r="G20" s="514">
        <f t="shared" si="2"/>
        <v>0</v>
      </c>
      <c r="H20" s="514">
        <v>0</v>
      </c>
      <c r="I20" s="513">
        <v>0</v>
      </c>
      <c r="J20" s="514">
        <f t="shared" si="3"/>
        <v>0</v>
      </c>
    </row>
    <row r="21" spans="1:10" ht="12" customHeight="1">
      <c r="A21" s="375"/>
      <c r="B21" s="379"/>
      <c r="C21" s="773" t="s">
        <v>510</v>
      </c>
      <c r="D21" s="774"/>
      <c r="E21" s="888">
        <v>0</v>
      </c>
      <c r="F21" s="513">
        <v>0</v>
      </c>
      <c r="G21" s="514">
        <f t="shared" si="2"/>
        <v>0</v>
      </c>
      <c r="H21" s="889">
        <v>0</v>
      </c>
      <c r="I21" s="890">
        <v>0</v>
      </c>
      <c r="J21" s="514">
        <f t="shared" si="3"/>
        <v>0</v>
      </c>
    </row>
    <row r="22" spans="1:10" ht="12" customHeight="1">
      <c r="A22" s="375"/>
      <c r="B22" s="379"/>
      <c r="C22" s="773" t="s">
        <v>511</v>
      </c>
      <c r="D22" s="774"/>
      <c r="E22" s="884">
        <v>0</v>
      </c>
      <c r="F22" s="885">
        <v>0</v>
      </c>
      <c r="G22" s="514">
        <f t="shared" si="2"/>
        <v>0</v>
      </c>
      <c r="H22" s="886">
        <v>0</v>
      </c>
      <c r="I22" s="887">
        <v>0</v>
      </c>
      <c r="J22" s="514">
        <f t="shared" si="3"/>
        <v>0</v>
      </c>
    </row>
    <row r="23" spans="1:10" ht="12" customHeight="1">
      <c r="A23" s="375"/>
      <c r="B23" s="775" t="s">
        <v>215</v>
      </c>
      <c r="C23" s="773"/>
      <c r="D23" s="774"/>
      <c r="E23" s="514">
        <v>78500</v>
      </c>
      <c r="F23" s="513">
        <v>0</v>
      </c>
      <c r="G23" s="514">
        <f t="shared" si="2"/>
        <v>78500</v>
      </c>
      <c r="H23" s="514">
        <v>4034.5</v>
      </c>
      <c r="I23" s="513">
        <v>4034.5</v>
      </c>
      <c r="J23" s="514">
        <f t="shared" si="3"/>
        <v>-74465.5</v>
      </c>
    </row>
    <row r="24" spans="1:10" ht="12" customHeight="1">
      <c r="A24" s="375"/>
      <c r="B24" s="775" t="s">
        <v>99</v>
      </c>
      <c r="C24" s="773"/>
      <c r="D24" s="774"/>
      <c r="E24" s="888">
        <v>0</v>
      </c>
      <c r="F24" s="513">
        <v>39551764.979999997</v>
      </c>
      <c r="G24" s="514">
        <f t="shared" si="2"/>
        <v>39551764.979999997</v>
      </c>
      <c r="H24" s="514">
        <v>7714210</v>
      </c>
      <c r="I24" s="513">
        <v>7714210</v>
      </c>
      <c r="J24" s="514">
        <f t="shared" si="3"/>
        <v>7714210</v>
      </c>
    </row>
    <row r="25" spans="1:10" ht="12" customHeight="1">
      <c r="A25" s="380"/>
      <c r="B25" s="775" t="s">
        <v>654</v>
      </c>
      <c r="C25" s="773"/>
      <c r="D25" s="774"/>
      <c r="E25" s="514">
        <v>35699969.68</v>
      </c>
      <c r="F25" s="513">
        <v>828211.31</v>
      </c>
      <c r="G25" s="514">
        <f t="shared" si="2"/>
        <v>36528180.990000002</v>
      </c>
      <c r="H25" s="514">
        <v>8787184.9700000007</v>
      </c>
      <c r="I25" s="513">
        <v>8787184.9700000007</v>
      </c>
      <c r="J25" s="514">
        <f t="shared" si="3"/>
        <v>-26912784.710000001</v>
      </c>
    </row>
    <row r="26" spans="1:10" ht="12" customHeight="1">
      <c r="A26" s="375"/>
      <c r="B26" s="775" t="s">
        <v>655</v>
      </c>
      <c r="C26" s="773"/>
      <c r="D26" s="774"/>
      <c r="E26" s="884">
        <v>0</v>
      </c>
      <c r="F26" s="885">
        <v>0</v>
      </c>
      <c r="G26" s="888">
        <f t="shared" si="2"/>
        <v>0</v>
      </c>
      <c r="H26" s="886">
        <v>0</v>
      </c>
      <c r="I26" s="887">
        <v>0</v>
      </c>
      <c r="J26" s="514">
        <f t="shared" si="3"/>
        <v>0</v>
      </c>
    </row>
    <row r="27" spans="1:10" ht="12" customHeight="1">
      <c r="A27" s="375"/>
      <c r="B27" s="515"/>
      <c r="C27" s="516" t="s">
        <v>656</v>
      </c>
      <c r="D27" s="517"/>
      <c r="E27" s="891">
        <v>0</v>
      </c>
      <c r="F27" s="518">
        <v>0</v>
      </c>
      <c r="G27" s="519">
        <f t="shared" si="2"/>
        <v>0</v>
      </c>
      <c r="H27" s="519">
        <v>0</v>
      </c>
      <c r="I27" s="520">
        <v>0</v>
      </c>
      <c r="J27" s="514">
        <f t="shared" si="3"/>
        <v>0</v>
      </c>
    </row>
    <row r="28" spans="1:10" ht="12" customHeight="1">
      <c r="A28" s="368"/>
      <c r="B28" s="521"/>
      <c r="C28" s="522"/>
      <c r="D28" s="383" t="s">
        <v>217</v>
      </c>
      <c r="E28" s="513">
        <v>43470969.68</v>
      </c>
      <c r="F28" s="892">
        <f>SUM(F11+F12+F13+F14+F15+F18+F23+F24+F25+F27)</f>
        <v>45442769.850000001</v>
      </c>
      <c r="G28" s="513">
        <f>G15+G18+G24+G25+G27+G23</f>
        <v>88913739.530000001</v>
      </c>
      <c r="H28" s="892">
        <f>SUM(H11+H12+H13+H14+H15+H18+H23+H24+H25+H27)</f>
        <v>17918788.740000002</v>
      </c>
      <c r="I28" s="892">
        <f>SUM(I11+I12+I13+I14+I15+I18+I23+I24+I25+I27)</f>
        <v>17918788.740000002</v>
      </c>
      <c r="J28" s="893">
        <f>J15+J24+J23+J25+J18</f>
        <v>-25552180.940000001</v>
      </c>
    </row>
    <row r="29" spans="1:10" ht="12" customHeight="1">
      <c r="A29" s="375"/>
      <c r="B29" s="384"/>
      <c r="C29" s="384"/>
      <c r="D29" s="384"/>
      <c r="E29" s="894"/>
      <c r="F29" s="894"/>
      <c r="G29" s="894"/>
      <c r="H29" s="895" t="s">
        <v>298</v>
      </c>
      <c r="I29" s="896"/>
      <c r="J29" s="897"/>
    </row>
    <row r="30" spans="1:10" ht="12" customHeight="1">
      <c r="A30" s="368"/>
      <c r="B30" s="368"/>
      <c r="C30" s="368"/>
      <c r="D30" s="368"/>
      <c r="E30" s="372"/>
      <c r="F30" s="372"/>
      <c r="G30" s="372"/>
      <c r="H30" s="372"/>
      <c r="I30" s="372"/>
      <c r="J30" s="372"/>
    </row>
    <row r="31" spans="1:10" ht="12" customHeight="1">
      <c r="A31" s="368"/>
      <c r="B31" s="772" t="s">
        <v>218</v>
      </c>
      <c r="C31" s="772"/>
      <c r="D31" s="772"/>
      <c r="E31" s="771" t="s">
        <v>199</v>
      </c>
      <c r="F31" s="771"/>
      <c r="G31" s="771"/>
      <c r="H31" s="771"/>
      <c r="I31" s="771"/>
      <c r="J31" s="772" t="s">
        <v>200</v>
      </c>
    </row>
    <row r="32" spans="1:10" ht="25.5">
      <c r="A32" s="368"/>
      <c r="B32" s="772"/>
      <c r="C32" s="772"/>
      <c r="D32" s="772"/>
      <c r="E32" s="644" t="s">
        <v>201</v>
      </c>
      <c r="F32" s="374" t="s">
        <v>202</v>
      </c>
      <c r="G32" s="644" t="s">
        <v>203</v>
      </c>
      <c r="H32" s="644" t="s">
        <v>204</v>
      </c>
      <c r="I32" s="644" t="s">
        <v>205</v>
      </c>
      <c r="J32" s="772"/>
    </row>
    <row r="33" spans="1:10" ht="12" customHeight="1">
      <c r="A33" s="368"/>
      <c r="B33" s="772"/>
      <c r="C33" s="772"/>
      <c r="D33" s="772"/>
      <c r="E33" s="644" t="s">
        <v>206</v>
      </c>
      <c r="F33" s="644" t="s">
        <v>207</v>
      </c>
      <c r="G33" s="644" t="s">
        <v>208</v>
      </c>
      <c r="H33" s="644" t="s">
        <v>209</v>
      </c>
      <c r="I33" s="644" t="s">
        <v>210</v>
      </c>
      <c r="J33" s="644" t="s">
        <v>220</v>
      </c>
    </row>
    <row r="34" spans="1:10" ht="12" customHeight="1">
      <c r="A34" s="375"/>
      <c r="B34" s="376"/>
      <c r="C34" s="377"/>
      <c r="D34" s="378"/>
      <c r="E34" s="882"/>
      <c r="F34" s="882"/>
      <c r="G34" s="882"/>
      <c r="H34" s="882"/>
      <c r="I34" s="882"/>
      <c r="J34" s="882"/>
    </row>
    <row r="35" spans="1:10" ht="12" customHeight="1">
      <c r="A35" s="375"/>
      <c r="B35" s="385" t="s">
        <v>565</v>
      </c>
      <c r="C35" s="386"/>
      <c r="D35" s="48"/>
      <c r="E35" s="898">
        <v>7771000</v>
      </c>
      <c r="F35" s="898">
        <v>5062793.5599999996</v>
      </c>
      <c r="G35" s="898">
        <v>12833793.560000001</v>
      </c>
      <c r="H35" s="898">
        <v>1417393.77</v>
      </c>
      <c r="I35" s="898">
        <v>1417393.77</v>
      </c>
      <c r="J35" s="898">
        <v>-6353606.2300000004</v>
      </c>
    </row>
    <row r="36" spans="1:10" ht="12" customHeight="1">
      <c r="A36" s="375"/>
      <c r="B36" s="379"/>
      <c r="C36" s="773" t="s">
        <v>211</v>
      </c>
      <c r="D36" s="774"/>
      <c r="E36" s="514">
        <v>7472500</v>
      </c>
      <c r="F36" s="514">
        <v>354308</v>
      </c>
      <c r="G36" s="514">
        <v>7826808</v>
      </c>
      <c r="H36" s="514">
        <v>1389253.18</v>
      </c>
      <c r="I36" s="514">
        <v>1389253.18</v>
      </c>
      <c r="J36" s="892">
        <f>I36-E36</f>
        <v>-6083246.8200000003</v>
      </c>
    </row>
    <row r="37" spans="1:10" ht="12" customHeight="1">
      <c r="A37" s="375"/>
      <c r="B37" s="379"/>
      <c r="C37"/>
      <c r="D37" s="523" t="s">
        <v>657</v>
      </c>
      <c r="E37" s="514">
        <v>7472500</v>
      </c>
      <c r="F37" s="514">
        <v>354308</v>
      </c>
      <c r="G37" s="514">
        <v>7826808</v>
      </c>
      <c r="H37" s="514">
        <v>1389253.18</v>
      </c>
      <c r="I37" s="514">
        <v>1389253.18</v>
      </c>
      <c r="J37" s="892">
        <f>I37-E37</f>
        <v>-6083246.8200000003</v>
      </c>
    </row>
    <row r="38" spans="1:10" ht="12" customHeight="1">
      <c r="A38" s="375"/>
      <c r="B38" s="379"/>
      <c r="C38" t="s">
        <v>214</v>
      </c>
      <c r="D38" s="523"/>
      <c r="E38" s="514">
        <v>220000</v>
      </c>
      <c r="F38" s="514">
        <v>4708485.5599999996</v>
      </c>
      <c r="G38" s="514">
        <v>4928485.5599999996</v>
      </c>
      <c r="H38" s="514">
        <v>24106.09</v>
      </c>
      <c r="I38" s="514">
        <v>24106.09</v>
      </c>
      <c r="J38" s="892">
        <f t="shared" ref="J38:J62" si="4">I38-E38</f>
        <v>-195893.91</v>
      </c>
    </row>
    <row r="39" spans="1:10" ht="12" customHeight="1">
      <c r="A39" s="375"/>
      <c r="B39" s="379"/>
      <c r="C39"/>
      <c r="D39" s="523" t="s">
        <v>656</v>
      </c>
      <c r="E39" s="514">
        <v>220000</v>
      </c>
      <c r="F39" s="514">
        <v>42576.55</v>
      </c>
      <c r="G39" s="514">
        <v>262576.55</v>
      </c>
      <c r="H39" s="514">
        <v>24106.09</v>
      </c>
      <c r="I39" s="514">
        <v>24106.09</v>
      </c>
      <c r="J39" s="892">
        <f t="shared" si="4"/>
        <v>-195893.91</v>
      </c>
    </row>
    <row r="40" spans="1:10" ht="12" customHeight="1">
      <c r="A40" s="375"/>
      <c r="B40" s="379"/>
      <c r="C40"/>
      <c r="D40" s="523" t="s">
        <v>658</v>
      </c>
      <c r="E40" s="888">
        <v>0</v>
      </c>
      <c r="F40" s="514">
        <v>4665909.01</v>
      </c>
      <c r="G40" s="514">
        <v>4665909.01</v>
      </c>
      <c r="H40" s="514">
        <v>0</v>
      </c>
      <c r="I40" s="514">
        <v>0</v>
      </c>
      <c r="J40" s="884">
        <f t="shared" si="4"/>
        <v>0</v>
      </c>
    </row>
    <row r="41" spans="1:10" ht="12" customHeight="1">
      <c r="A41" s="375"/>
      <c r="B41" s="379"/>
      <c r="C41" t="s">
        <v>659</v>
      </c>
      <c r="D41" s="523"/>
      <c r="E41" s="514">
        <v>78500</v>
      </c>
      <c r="F41" s="514">
        <v>0</v>
      </c>
      <c r="G41" s="514">
        <v>78500</v>
      </c>
      <c r="H41" s="514">
        <v>4034.5</v>
      </c>
      <c r="I41" s="514">
        <v>4034.5</v>
      </c>
      <c r="J41" s="892">
        <f t="shared" si="4"/>
        <v>-74465.5</v>
      </c>
    </row>
    <row r="42" spans="1:10" ht="12" customHeight="1">
      <c r="A42" s="375"/>
      <c r="B42" s="379"/>
      <c r="C42"/>
      <c r="D42" s="523" t="s">
        <v>660</v>
      </c>
      <c r="E42" s="514">
        <v>78500</v>
      </c>
      <c r="F42" s="514">
        <v>0</v>
      </c>
      <c r="G42" s="514">
        <v>78500</v>
      </c>
      <c r="H42" s="514">
        <v>4034.5</v>
      </c>
      <c r="I42" s="514">
        <v>4034.5</v>
      </c>
      <c r="J42" s="892">
        <f t="shared" si="4"/>
        <v>-74465.5</v>
      </c>
    </row>
    <row r="43" spans="1:10" ht="12" customHeight="1">
      <c r="A43" s="375"/>
      <c r="B43" s="379"/>
      <c r="C43" t="s">
        <v>661</v>
      </c>
      <c r="D43" s="523"/>
      <c r="E43" s="514">
        <v>0</v>
      </c>
      <c r="F43" s="514">
        <v>0</v>
      </c>
      <c r="G43" s="514">
        <v>0</v>
      </c>
      <c r="H43" s="514">
        <v>0</v>
      </c>
      <c r="I43" s="514">
        <v>0</v>
      </c>
      <c r="J43" s="884">
        <f t="shared" si="4"/>
        <v>0</v>
      </c>
    </row>
    <row r="44" spans="1:10" ht="12" customHeight="1">
      <c r="A44" s="375"/>
      <c r="B44" s="379"/>
      <c r="C44"/>
      <c r="D44" s="523" t="s">
        <v>662</v>
      </c>
      <c r="E44" s="514">
        <v>0</v>
      </c>
      <c r="F44" s="514">
        <v>0</v>
      </c>
      <c r="G44" s="514">
        <v>0</v>
      </c>
      <c r="H44" s="514">
        <v>0</v>
      </c>
      <c r="I44" s="514">
        <v>0</v>
      </c>
      <c r="J44" s="884">
        <f t="shared" si="4"/>
        <v>0</v>
      </c>
    </row>
    <row r="45" spans="1:10" ht="12" customHeight="1">
      <c r="A45" s="375"/>
      <c r="B45" s="524" t="s">
        <v>663</v>
      </c>
      <c r="C45" s="642"/>
      <c r="D45" s="387"/>
      <c r="E45" s="899">
        <v>0</v>
      </c>
      <c r="F45" s="514">
        <v>39551764.979999997</v>
      </c>
      <c r="G45" s="514">
        <v>39551764.979999997</v>
      </c>
      <c r="H45" s="514">
        <v>7714210</v>
      </c>
      <c r="I45" s="514">
        <v>7714210</v>
      </c>
      <c r="J45" s="899">
        <f t="shared" si="4"/>
        <v>7714210</v>
      </c>
    </row>
    <row r="46" spans="1:10" ht="12" customHeight="1">
      <c r="A46" s="375"/>
      <c r="B46" s="379"/>
      <c r="C46" s="642" t="s">
        <v>214</v>
      </c>
      <c r="D46" s="387"/>
      <c r="E46" s="888">
        <f>E47</f>
        <v>0</v>
      </c>
      <c r="F46" s="514">
        <v>0</v>
      </c>
      <c r="G46" s="514">
        <v>0</v>
      </c>
      <c r="H46" s="514">
        <v>0</v>
      </c>
      <c r="I46" s="888">
        <v>0</v>
      </c>
      <c r="J46" s="888">
        <f t="shared" ref="J46" si="5">J47</f>
        <v>0</v>
      </c>
    </row>
    <row r="47" spans="1:10" ht="12" customHeight="1">
      <c r="A47" s="375"/>
      <c r="B47" s="379"/>
      <c r="C47" s="407"/>
      <c r="D47" s="387" t="s">
        <v>658</v>
      </c>
      <c r="E47" s="888">
        <v>0</v>
      </c>
      <c r="F47" s="514">
        <v>0</v>
      </c>
      <c r="G47" s="514">
        <v>0</v>
      </c>
      <c r="H47" s="888">
        <v>0</v>
      </c>
      <c r="I47" s="888">
        <v>0</v>
      </c>
      <c r="J47" s="884">
        <f t="shared" si="4"/>
        <v>0</v>
      </c>
    </row>
    <row r="48" spans="1:10" ht="12" customHeight="1">
      <c r="A48" s="375"/>
      <c r="B48" s="379"/>
      <c r="C48" s="773" t="s">
        <v>664</v>
      </c>
      <c r="D48" s="774"/>
      <c r="E48" s="888">
        <f>E49+E50</f>
        <v>0</v>
      </c>
      <c r="F48" s="514">
        <v>39551764.979999997</v>
      </c>
      <c r="G48" s="514">
        <v>39551764.979999997</v>
      </c>
      <c r="H48" s="514">
        <v>7714210</v>
      </c>
      <c r="I48" s="514">
        <v>7714210</v>
      </c>
      <c r="J48" s="884">
        <f t="shared" si="4"/>
        <v>7714210</v>
      </c>
    </row>
    <row r="49" spans="1:11" ht="12" customHeight="1">
      <c r="A49" s="375"/>
      <c r="B49" s="379"/>
      <c r="C49" s="642"/>
      <c r="D49" s="279" t="s">
        <v>49</v>
      </c>
      <c r="E49" s="888">
        <v>0</v>
      </c>
      <c r="F49" s="514">
        <v>7533726.5099999998</v>
      </c>
      <c r="G49" s="514">
        <v>7533726.5099999998</v>
      </c>
      <c r="H49" s="514">
        <v>0</v>
      </c>
      <c r="I49" s="514">
        <v>0</v>
      </c>
      <c r="J49" s="884">
        <f t="shared" si="4"/>
        <v>0</v>
      </c>
    </row>
    <row r="50" spans="1:11" ht="12" customHeight="1">
      <c r="A50" s="375"/>
      <c r="B50" s="379"/>
      <c r="C50" s="642"/>
      <c r="D50" s="387" t="s">
        <v>111</v>
      </c>
      <c r="E50" s="888">
        <v>0</v>
      </c>
      <c r="F50" s="514">
        <v>32018038.469999999</v>
      </c>
      <c r="G50" s="514">
        <v>32018038.469999999</v>
      </c>
      <c r="H50" s="514">
        <v>7714210</v>
      </c>
      <c r="I50" s="514">
        <v>7714210</v>
      </c>
      <c r="J50" s="884">
        <f t="shared" si="4"/>
        <v>7714210</v>
      </c>
    </row>
    <row r="51" spans="1:11" ht="12" customHeight="1">
      <c r="A51" s="375"/>
      <c r="B51" s="385"/>
      <c r="C51" s="525" t="s">
        <v>661</v>
      </c>
      <c r="D51" s="387"/>
      <c r="E51" s="514">
        <v>0</v>
      </c>
      <c r="F51" s="514">
        <v>0</v>
      </c>
      <c r="G51" s="514">
        <v>0</v>
      </c>
      <c r="H51" s="514">
        <v>0</v>
      </c>
      <c r="I51" s="514">
        <v>0</v>
      </c>
      <c r="J51" s="884">
        <f t="shared" si="4"/>
        <v>0</v>
      </c>
    </row>
    <row r="52" spans="1:11" ht="12" customHeight="1">
      <c r="A52" s="375"/>
      <c r="B52" s="385"/>
      <c r="C52" s="407"/>
      <c r="D52" s="387" t="s">
        <v>662</v>
      </c>
      <c r="E52" s="888">
        <v>0</v>
      </c>
      <c r="F52" s="514">
        <v>0</v>
      </c>
      <c r="G52" s="514">
        <v>0</v>
      </c>
      <c r="H52" s="481">
        <v>0</v>
      </c>
      <c r="I52" s="481">
        <v>0</v>
      </c>
      <c r="J52" s="884">
        <f t="shared" si="4"/>
        <v>0</v>
      </c>
    </row>
    <row r="53" spans="1:11" ht="12" customHeight="1">
      <c r="A53" s="375"/>
      <c r="B53" s="524" t="s">
        <v>665</v>
      </c>
      <c r="C53" s="407"/>
      <c r="D53" s="387"/>
      <c r="E53" s="898">
        <v>35699969.68</v>
      </c>
      <c r="F53" s="514">
        <v>828211.31</v>
      </c>
      <c r="G53" s="514">
        <v>36528180.990000002</v>
      </c>
      <c r="H53" s="514">
        <v>8787184.9700000007</v>
      </c>
      <c r="I53" s="514">
        <v>8787184.9700000007</v>
      </c>
      <c r="J53" s="900">
        <f t="shared" si="4"/>
        <v>-26912784.710000001</v>
      </c>
    </row>
    <row r="54" spans="1:11" ht="12" customHeight="1">
      <c r="A54" s="375"/>
      <c r="B54" s="379"/>
      <c r="C54" s="773" t="s">
        <v>661</v>
      </c>
      <c r="D54" s="774"/>
      <c r="E54" s="514">
        <v>35699969.68</v>
      </c>
      <c r="F54" s="514">
        <v>828211.31</v>
      </c>
      <c r="G54" s="514">
        <v>36528180.990000002</v>
      </c>
      <c r="H54" s="514">
        <v>8787184.9700000007</v>
      </c>
      <c r="I54" s="514">
        <v>8787184.9700000007</v>
      </c>
      <c r="J54" s="892">
        <f t="shared" si="4"/>
        <v>-26912784.710000001</v>
      </c>
    </row>
    <row r="55" spans="1:11" s="389" customFormat="1" ht="12" customHeight="1">
      <c r="A55" s="368"/>
      <c r="B55" s="388"/>
      <c r="C55" s="291"/>
      <c r="D55" s="48" t="s">
        <v>662</v>
      </c>
      <c r="E55" s="514">
        <v>35699969.68</v>
      </c>
      <c r="F55" s="514">
        <v>828211.31</v>
      </c>
      <c r="G55" s="514">
        <v>36528180.990000002</v>
      </c>
      <c r="H55" s="514">
        <v>8787184.9700000007</v>
      </c>
      <c r="I55" s="514">
        <v>8787184.9700000007</v>
      </c>
      <c r="J55" s="892">
        <f t="shared" si="4"/>
        <v>-26912784.710000001</v>
      </c>
      <c r="K55" s="303"/>
    </row>
    <row r="56" spans="1:11" ht="12" customHeight="1">
      <c r="A56" s="375"/>
      <c r="B56" s="385" t="s">
        <v>666</v>
      </c>
      <c r="C56" s="390"/>
      <c r="D56" s="387"/>
      <c r="E56" s="899">
        <f>E57</f>
        <v>0</v>
      </c>
      <c r="F56" s="898">
        <v>0</v>
      </c>
      <c r="G56" s="898">
        <v>0</v>
      </c>
      <c r="H56" s="898">
        <v>0</v>
      </c>
      <c r="I56" s="901">
        <v>0</v>
      </c>
      <c r="J56" s="899">
        <f t="shared" si="4"/>
        <v>0</v>
      </c>
    </row>
    <row r="57" spans="1:11" ht="12" customHeight="1">
      <c r="A57" s="375"/>
      <c r="B57" s="379"/>
      <c r="C57" s="773" t="s">
        <v>214</v>
      </c>
      <c r="D57" s="774"/>
      <c r="E57" s="888">
        <f>E58</f>
        <v>0</v>
      </c>
      <c r="F57" s="514">
        <v>0</v>
      </c>
      <c r="G57" s="514">
        <v>0</v>
      </c>
      <c r="H57" s="514">
        <v>0</v>
      </c>
      <c r="I57" s="888">
        <v>0</v>
      </c>
      <c r="J57" s="884">
        <f t="shared" si="4"/>
        <v>0</v>
      </c>
    </row>
    <row r="58" spans="1:11" ht="12" customHeight="1">
      <c r="A58" s="375"/>
      <c r="B58" s="379"/>
      <c r="C58" s="390"/>
      <c r="D58" s="526" t="s">
        <v>667</v>
      </c>
      <c r="E58" s="888">
        <v>0</v>
      </c>
      <c r="F58" s="514">
        <v>0</v>
      </c>
      <c r="G58" s="514">
        <v>0</v>
      </c>
      <c r="H58" s="514">
        <v>0</v>
      </c>
      <c r="I58" s="888">
        <v>0</v>
      </c>
      <c r="J58" s="884">
        <f t="shared" si="4"/>
        <v>0</v>
      </c>
    </row>
    <row r="59" spans="1:11" ht="12" customHeight="1">
      <c r="A59" s="375"/>
      <c r="B59" s="524" t="s">
        <v>668</v>
      </c>
      <c r="C59" s="390"/>
      <c r="D59" s="526"/>
      <c r="E59" s="901">
        <f>E60</f>
        <v>0</v>
      </c>
      <c r="F59" s="901">
        <f>F60</f>
        <v>0</v>
      </c>
      <c r="G59" s="899">
        <f t="shared" ref="G59:G61" si="6">+E59+F59</f>
        <v>0</v>
      </c>
      <c r="H59" s="898">
        <v>0</v>
      </c>
      <c r="I59" s="902">
        <f>I60</f>
        <v>0</v>
      </c>
      <c r="J59" s="899">
        <f t="shared" si="4"/>
        <v>0</v>
      </c>
    </row>
    <row r="60" spans="1:11" ht="12" customHeight="1">
      <c r="A60" s="375"/>
      <c r="B60" s="379"/>
      <c r="C60" s="528" t="s">
        <v>664</v>
      </c>
      <c r="D60" s="526"/>
      <c r="E60" s="888">
        <f>E61+E62</f>
        <v>0</v>
      </c>
      <c r="F60" s="888">
        <f>F61+F62</f>
        <v>0</v>
      </c>
      <c r="G60" s="884">
        <f t="shared" si="6"/>
        <v>0</v>
      </c>
      <c r="H60" s="514">
        <v>0</v>
      </c>
      <c r="I60" s="903">
        <v>0</v>
      </c>
      <c r="J60" s="884">
        <f t="shared" si="4"/>
        <v>0</v>
      </c>
    </row>
    <row r="61" spans="1:11" ht="12" customHeight="1">
      <c r="A61" s="375"/>
      <c r="B61" s="379"/>
      <c r="C61" s="528" t="s">
        <v>49</v>
      </c>
      <c r="D61" s="526"/>
      <c r="E61" s="888">
        <v>0</v>
      </c>
      <c r="F61" s="514">
        <v>0</v>
      </c>
      <c r="G61" s="884">
        <f t="shared" si="6"/>
        <v>0</v>
      </c>
      <c r="H61" s="527">
        <v>0</v>
      </c>
      <c r="I61" s="904">
        <v>0</v>
      </c>
      <c r="J61" s="884">
        <f t="shared" si="4"/>
        <v>0</v>
      </c>
    </row>
    <row r="62" spans="1:11" ht="12" customHeight="1">
      <c r="A62" s="375"/>
      <c r="B62" s="381"/>
      <c r="C62" s="516" t="s">
        <v>111</v>
      </c>
      <c r="D62" s="382"/>
      <c r="E62" s="891">
        <v>0</v>
      </c>
      <c r="F62" s="519">
        <v>0</v>
      </c>
      <c r="G62" s="905">
        <f t="shared" ref="G62" si="7">E62+F62</f>
        <v>0</v>
      </c>
      <c r="H62" s="520">
        <v>0</v>
      </c>
      <c r="I62" s="906">
        <v>0</v>
      </c>
      <c r="J62" s="884">
        <f t="shared" si="4"/>
        <v>0</v>
      </c>
    </row>
    <row r="63" spans="1:11" ht="12" customHeight="1">
      <c r="A63" s="368"/>
      <c r="B63" s="475"/>
      <c r="C63" s="476"/>
      <c r="D63" s="477" t="s">
        <v>217</v>
      </c>
      <c r="E63" s="907">
        <v>43470969.68</v>
      </c>
      <c r="F63" s="533">
        <v>45442769.850000001</v>
      </c>
      <c r="G63" s="908">
        <f>E63+F63</f>
        <v>88913739.530000001</v>
      </c>
      <c r="H63" s="533">
        <v>17918788.739999998</v>
      </c>
      <c r="I63" s="533">
        <v>17918788.739999998</v>
      </c>
      <c r="J63" s="909">
        <f>I63-E63</f>
        <v>-25552180.940000001</v>
      </c>
    </row>
    <row r="64" spans="1:11">
      <c r="A64" s="375"/>
      <c r="B64" s="16" t="s">
        <v>76</v>
      </c>
      <c r="C64" s="478"/>
      <c r="D64" s="478"/>
      <c r="E64" s="478"/>
      <c r="F64" s="910"/>
      <c r="G64" s="910"/>
      <c r="H64" s="911" t="s">
        <v>298</v>
      </c>
      <c r="I64" s="912"/>
      <c r="J64" s="913"/>
    </row>
    <row r="65" spans="1:11">
      <c r="A65" s="375"/>
      <c r="B65" s="777"/>
      <c r="C65" s="777"/>
      <c r="D65" s="777"/>
      <c r="E65" s="777"/>
      <c r="F65" s="777"/>
      <c r="G65" s="777"/>
      <c r="H65" s="777"/>
      <c r="I65" s="777"/>
      <c r="J65" s="777"/>
    </row>
    <row r="66" spans="1:11">
      <c r="B66" s="16" t="s">
        <v>219</v>
      </c>
      <c r="C66" s="16"/>
      <c r="D66" s="16"/>
      <c r="E66" s="16"/>
      <c r="F66" s="16"/>
      <c r="G66" s="16"/>
      <c r="H66" s="16"/>
      <c r="I66" s="16"/>
      <c r="J66" s="16"/>
    </row>
    <row r="67" spans="1:11">
      <c r="B67" s="26"/>
      <c r="C67" s="26"/>
      <c r="D67" s="26"/>
      <c r="E67" s="26"/>
      <c r="F67" s="26"/>
      <c r="G67" s="26"/>
      <c r="H67" s="26"/>
      <c r="I67" s="26"/>
      <c r="J67" s="26"/>
    </row>
    <row r="68" spans="1:11">
      <c r="B68" s="26"/>
      <c r="C68" s="26"/>
      <c r="D68" s="26"/>
      <c r="E68" s="26"/>
      <c r="F68" s="26"/>
      <c r="G68" s="26"/>
      <c r="H68" s="26"/>
      <c r="I68" s="26"/>
      <c r="J68" s="26"/>
    </row>
    <row r="69" spans="1:11">
      <c r="B69" s="26"/>
      <c r="C69" s="26"/>
      <c r="D69" s="26"/>
      <c r="E69" s="26"/>
      <c r="F69" s="26"/>
      <c r="G69" s="26"/>
      <c r="H69" s="26"/>
      <c r="I69" s="26"/>
      <c r="J69" s="26"/>
    </row>
    <row r="70" spans="1:11">
      <c r="B70" s="26"/>
      <c r="C70" s="26"/>
      <c r="D70" s="26"/>
      <c r="E70" s="26"/>
      <c r="F70" s="26"/>
      <c r="G70" s="26"/>
      <c r="H70" s="26"/>
      <c r="I70" s="26"/>
      <c r="J70" s="26"/>
    </row>
    <row r="71" spans="1:11">
      <c r="B71" s="26"/>
      <c r="C71" s="26"/>
      <c r="D71" s="26"/>
      <c r="E71" s="26"/>
      <c r="F71" s="26"/>
      <c r="G71" s="26"/>
      <c r="H71" s="26"/>
      <c r="I71" s="26"/>
      <c r="J71" s="26"/>
    </row>
    <row r="73" spans="1:11">
      <c r="D73" s="280"/>
    </row>
    <row r="74" spans="1:11">
      <c r="D74" s="638" t="s">
        <v>740</v>
      </c>
      <c r="E74" s="638"/>
      <c r="F74" s="914"/>
      <c r="G74" s="914"/>
      <c r="H74" s="673" t="s">
        <v>653</v>
      </c>
      <c r="I74" s="673"/>
      <c r="J74" s="673"/>
      <c r="K74" s="673"/>
    </row>
    <row r="75" spans="1:11" ht="12" customHeight="1">
      <c r="D75" s="638" t="s">
        <v>556</v>
      </c>
      <c r="E75" s="638"/>
      <c r="F75" s="915"/>
      <c r="G75" s="915"/>
      <c r="H75" s="669" t="s">
        <v>669</v>
      </c>
      <c r="I75" s="669"/>
      <c r="J75" s="669"/>
      <c r="K75" s="669"/>
    </row>
    <row r="76" spans="1:11">
      <c r="I76" s="638" t="s">
        <v>72</v>
      </c>
    </row>
    <row r="77" spans="1:11">
      <c r="I77" s="638"/>
    </row>
    <row r="78" spans="1:11">
      <c r="I78" s="638"/>
    </row>
    <row r="79" spans="1:11">
      <c r="I79" s="638"/>
    </row>
    <row r="80" spans="1:11">
      <c r="E80" s="529"/>
      <c r="F80" s="529" t="s">
        <v>670</v>
      </c>
      <c r="G80" s="529"/>
      <c r="H80" s="278"/>
      <c r="I80" s="278"/>
    </row>
    <row r="81" spans="5:9">
      <c r="F81" s="529" t="s">
        <v>671</v>
      </c>
      <c r="G81" s="529"/>
      <c r="H81" s="529"/>
      <c r="I81" s="529"/>
    </row>
    <row r="82" spans="5:9" ht="15" customHeight="1">
      <c r="E82" s="669" t="s">
        <v>672</v>
      </c>
      <c r="F82" s="669"/>
      <c r="G82" s="669"/>
      <c r="H82" s="669"/>
      <c r="I82" s="530"/>
    </row>
    <row r="83" spans="5:9">
      <c r="F83" s="669" t="s">
        <v>73</v>
      </c>
      <c r="G83" s="669"/>
    </row>
  </sheetData>
  <mergeCells count="39">
    <mergeCell ref="E82:H82"/>
    <mergeCell ref="F83:G83"/>
    <mergeCell ref="C57:D57"/>
    <mergeCell ref="J63:J64"/>
    <mergeCell ref="H64:I64"/>
    <mergeCell ref="B65:J65"/>
    <mergeCell ref="H74:K74"/>
    <mergeCell ref="H75:K75"/>
    <mergeCell ref="B31:D33"/>
    <mergeCell ref="E31:I31"/>
    <mergeCell ref="J31:J32"/>
    <mergeCell ref="C36:D36"/>
    <mergeCell ref="C48:D48"/>
    <mergeCell ref="C54:D54"/>
    <mergeCell ref="B23:D23"/>
    <mergeCell ref="B24:D24"/>
    <mergeCell ref="B25:D25"/>
    <mergeCell ref="B26:D26"/>
    <mergeCell ref="J28:J29"/>
    <mergeCell ref="H29:I29"/>
    <mergeCell ref="C17:D17"/>
    <mergeCell ref="B18:D18"/>
    <mergeCell ref="C19:D19"/>
    <mergeCell ref="C20:D20"/>
    <mergeCell ref="C21:D21"/>
    <mergeCell ref="C22:D22"/>
    <mergeCell ref="B11:D11"/>
    <mergeCell ref="B12:D12"/>
    <mergeCell ref="B13:D13"/>
    <mergeCell ref="B14:D14"/>
    <mergeCell ref="B15:D15"/>
    <mergeCell ref="C16:D16"/>
    <mergeCell ref="B1:J1"/>
    <mergeCell ref="D2:J2"/>
    <mergeCell ref="B3:J3"/>
    <mergeCell ref="E5:H5"/>
    <mergeCell ref="B7:D9"/>
    <mergeCell ref="E7:I7"/>
    <mergeCell ref="J7:J8"/>
  </mergeCells>
  <pageMargins left="0.19685039370078741" right="0.70866141732283461" top="0.74803149606299213" bottom="0.74803149606299213" header="0.31496062992125984" footer="0.31496062992125984"/>
  <pageSetup scale="4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41"/>
  <sheetViews>
    <sheetView showGridLines="0" topLeftCell="B1" zoomScale="85" zoomScaleNormal="85" workbookViewId="0">
      <selection activeCell="O20" sqref="O20"/>
    </sheetView>
  </sheetViews>
  <sheetFormatPr baseColWidth="10" defaultRowHeight="12.75"/>
  <cols>
    <col min="1" max="1" width="2.28515625" style="26" customWidth="1"/>
    <col min="2" max="2" width="15.7109375" style="507" customWidth="1"/>
    <col min="3" max="3" width="9.5703125" style="273" customWidth="1"/>
    <col min="4" max="4" width="52.5703125" style="273" customWidth="1"/>
    <col min="5" max="5" width="13.85546875" style="273" bestFit="1" customWidth="1"/>
    <col min="6" max="6" width="14.85546875" style="273" customWidth="1"/>
    <col min="7" max="7" width="14.7109375" style="273" customWidth="1"/>
    <col min="8" max="8" width="15.42578125" style="273" customWidth="1"/>
    <col min="9" max="9" width="13.5703125" style="273" customWidth="1"/>
    <col min="10" max="11" width="14.140625" style="273" customWidth="1"/>
    <col min="12" max="12" width="13.85546875" style="273" customWidth="1"/>
    <col min="13" max="13" width="2.7109375" style="26" customWidth="1"/>
    <col min="14" max="16384" width="11.42578125" style="273"/>
  </cols>
  <sheetData>
    <row r="1" spans="2:12" ht="9.75" customHeight="1">
      <c r="C1" s="683"/>
      <c r="D1" s="683"/>
      <c r="E1" s="683"/>
      <c r="F1" s="683"/>
      <c r="G1" s="683"/>
      <c r="H1" s="683"/>
      <c r="I1" s="683"/>
      <c r="J1" s="683"/>
      <c r="K1" s="683"/>
      <c r="L1" s="683"/>
    </row>
    <row r="2" spans="2:12" ht="19.5" customHeight="1">
      <c r="C2" s="916" t="s">
        <v>460</v>
      </c>
      <c r="D2" s="916"/>
      <c r="E2" s="916"/>
      <c r="F2" s="916"/>
      <c r="G2" s="916"/>
      <c r="H2" s="916"/>
      <c r="I2" s="916"/>
      <c r="J2" s="916"/>
      <c r="K2" s="916"/>
      <c r="L2" s="916"/>
    </row>
    <row r="3" spans="2:12" ht="19.5" customHeight="1">
      <c r="C3" s="683" t="s">
        <v>461</v>
      </c>
      <c r="D3" s="683"/>
      <c r="E3" s="683"/>
      <c r="F3" s="683"/>
      <c r="G3" s="683"/>
      <c r="H3" s="683"/>
      <c r="I3" s="683"/>
      <c r="J3" s="683"/>
      <c r="K3" s="683"/>
      <c r="L3" s="683"/>
    </row>
    <row r="4" spans="2:12" ht="29.25" customHeight="1">
      <c r="C4" s="745" t="s">
        <v>3152</v>
      </c>
      <c r="D4" s="745"/>
      <c r="E4" s="745"/>
      <c r="F4" s="745"/>
      <c r="G4" s="745"/>
      <c r="H4" s="745"/>
      <c r="I4" s="745"/>
      <c r="J4" s="745"/>
      <c r="K4" s="745"/>
      <c r="L4" s="745"/>
    </row>
    <row r="5" spans="2:12" s="26" customFormat="1" ht="16.5" customHeight="1">
      <c r="B5" s="507"/>
    </row>
    <row r="6" spans="2:12" s="26" customFormat="1" ht="19.5" customHeight="1">
      <c r="B6" s="507"/>
      <c r="D6" s="31" t="s">
        <v>3</v>
      </c>
      <c r="E6" s="776" t="s">
        <v>559</v>
      </c>
      <c r="F6" s="776"/>
      <c r="G6" s="776"/>
      <c r="H6" s="776"/>
      <c r="I6" s="776"/>
      <c r="J6" s="73"/>
      <c r="K6" s="73"/>
    </row>
    <row r="7" spans="2:12" s="26" customFormat="1">
      <c r="B7" s="507"/>
    </row>
    <row r="8" spans="2:12">
      <c r="C8" s="779" t="s">
        <v>74</v>
      </c>
      <c r="D8" s="779"/>
      <c r="E8" s="780" t="s">
        <v>221</v>
      </c>
      <c r="F8" s="780"/>
      <c r="G8" s="780"/>
      <c r="H8" s="780"/>
      <c r="I8" s="780"/>
      <c r="J8" s="780"/>
      <c r="K8" s="780"/>
      <c r="L8" s="780" t="s">
        <v>222</v>
      </c>
    </row>
    <row r="9" spans="2:12" ht="25.5">
      <c r="C9" s="779"/>
      <c r="D9" s="779"/>
      <c r="E9" s="646" t="s">
        <v>223</v>
      </c>
      <c r="F9" s="646" t="s">
        <v>224</v>
      </c>
      <c r="G9" s="646" t="s">
        <v>203</v>
      </c>
      <c r="H9" s="646" t="s">
        <v>412</v>
      </c>
      <c r="I9" s="646" t="s">
        <v>204</v>
      </c>
      <c r="J9" s="646" t="s">
        <v>413</v>
      </c>
      <c r="K9" s="646" t="s">
        <v>225</v>
      </c>
      <c r="L9" s="780"/>
    </row>
    <row r="10" spans="2:12">
      <c r="C10" s="779"/>
      <c r="D10" s="779"/>
      <c r="E10" s="646">
        <v>1</v>
      </c>
      <c r="F10" s="646">
        <v>2</v>
      </c>
      <c r="G10" s="646" t="s">
        <v>226</v>
      </c>
      <c r="H10" s="646">
        <v>4</v>
      </c>
      <c r="I10" s="646">
        <v>5</v>
      </c>
      <c r="J10" s="646">
        <v>6</v>
      </c>
      <c r="K10" s="646">
        <v>7</v>
      </c>
      <c r="L10" s="646" t="s">
        <v>475</v>
      </c>
    </row>
    <row r="11" spans="2:12">
      <c r="C11" s="391"/>
      <c r="D11" s="654"/>
      <c r="E11" s="413"/>
      <c r="F11" s="413"/>
      <c r="G11" s="413"/>
      <c r="H11" s="413"/>
      <c r="I11" s="654"/>
      <c r="J11" s="392"/>
      <c r="K11" s="392"/>
      <c r="L11" s="392"/>
    </row>
    <row r="12" spans="2:12" ht="15">
      <c r="C12" s="393"/>
      <c r="D12" s="654" t="s">
        <v>301</v>
      </c>
      <c r="E12" s="514">
        <v>43470969.68</v>
      </c>
      <c r="F12" s="514">
        <v>45442769.850000001</v>
      </c>
      <c r="G12" s="514">
        <v>88913739.530000001</v>
      </c>
      <c r="H12" s="514">
        <v>12963132.49</v>
      </c>
      <c r="I12" s="514">
        <v>12588590.76</v>
      </c>
      <c r="J12" s="514">
        <v>12588590.76</v>
      </c>
      <c r="K12" s="514">
        <v>12579516.310000001</v>
      </c>
      <c r="L12" s="514">
        <v>76325148.769999996</v>
      </c>
    </row>
    <row r="13" spans="2:12" ht="15">
      <c r="C13" s="393"/>
      <c r="D13" s="394" t="s">
        <v>302</v>
      </c>
      <c r="E13" s="514">
        <v>0</v>
      </c>
      <c r="F13" s="514">
        <v>0</v>
      </c>
      <c r="G13" s="514">
        <v>0</v>
      </c>
      <c r="H13" s="514">
        <v>0</v>
      </c>
      <c r="I13" s="527">
        <v>0</v>
      </c>
      <c r="J13" s="514">
        <v>0</v>
      </c>
      <c r="K13" s="514">
        <v>0</v>
      </c>
      <c r="L13" s="514">
        <v>0</v>
      </c>
    </row>
    <row r="14" spans="2:12">
      <c r="C14" s="393"/>
      <c r="D14" s="394" t="s">
        <v>303</v>
      </c>
      <c r="E14" s="917">
        <v>0</v>
      </c>
      <c r="F14" s="917">
        <v>0</v>
      </c>
      <c r="G14" s="917">
        <f t="shared" ref="G14:G19" si="0">+E14+F14</f>
        <v>0</v>
      </c>
      <c r="H14" s="917">
        <v>0</v>
      </c>
      <c r="I14" s="918">
        <v>0</v>
      </c>
      <c r="J14" s="917">
        <v>0</v>
      </c>
      <c r="K14" s="917">
        <v>0</v>
      </c>
      <c r="L14" s="917">
        <f t="shared" ref="L14:L20" si="1">+G14-I14</f>
        <v>0</v>
      </c>
    </row>
    <row r="15" spans="2:12">
      <c r="C15" s="393"/>
      <c r="D15" s="394"/>
      <c r="E15" s="917">
        <v>0</v>
      </c>
      <c r="F15" s="917">
        <v>0</v>
      </c>
      <c r="G15" s="917">
        <f t="shared" si="0"/>
        <v>0</v>
      </c>
      <c r="H15" s="918">
        <v>0</v>
      </c>
      <c r="I15" s="917">
        <v>0</v>
      </c>
      <c r="J15" s="917">
        <v>0</v>
      </c>
      <c r="K15" s="917">
        <v>0</v>
      </c>
      <c r="L15" s="917">
        <f t="shared" si="1"/>
        <v>0</v>
      </c>
    </row>
    <row r="16" spans="2:12">
      <c r="C16" s="393"/>
      <c r="D16" s="394"/>
      <c r="E16" s="917">
        <v>0</v>
      </c>
      <c r="F16" s="917">
        <v>0</v>
      </c>
      <c r="G16" s="917">
        <f t="shared" si="0"/>
        <v>0</v>
      </c>
      <c r="H16" s="918">
        <v>0</v>
      </c>
      <c r="I16" s="917">
        <v>0</v>
      </c>
      <c r="J16" s="917">
        <v>0</v>
      </c>
      <c r="K16" s="917">
        <v>0</v>
      </c>
      <c r="L16" s="917">
        <f t="shared" si="1"/>
        <v>0</v>
      </c>
    </row>
    <row r="17" spans="1:13">
      <c r="C17" s="393"/>
      <c r="D17" s="394"/>
      <c r="E17" s="917">
        <v>0</v>
      </c>
      <c r="F17" s="917">
        <v>0</v>
      </c>
      <c r="G17" s="918">
        <f t="shared" si="0"/>
        <v>0</v>
      </c>
      <c r="H17" s="917">
        <v>0</v>
      </c>
      <c r="I17" s="917">
        <v>0</v>
      </c>
      <c r="J17" s="917">
        <v>0</v>
      </c>
      <c r="K17" s="917">
        <v>0</v>
      </c>
      <c r="L17" s="917">
        <f t="shared" si="1"/>
        <v>0</v>
      </c>
    </row>
    <row r="18" spans="1:13">
      <c r="C18" s="393"/>
      <c r="D18" s="394"/>
      <c r="E18" s="917">
        <v>0</v>
      </c>
      <c r="F18" s="918">
        <v>0</v>
      </c>
      <c r="G18" s="917">
        <f t="shared" si="0"/>
        <v>0</v>
      </c>
      <c r="H18" s="917">
        <v>0</v>
      </c>
      <c r="I18" s="917">
        <v>0</v>
      </c>
      <c r="J18" s="917">
        <v>0</v>
      </c>
      <c r="K18" s="917">
        <v>0</v>
      </c>
      <c r="L18" s="917">
        <f t="shared" si="1"/>
        <v>0</v>
      </c>
    </row>
    <row r="19" spans="1:13">
      <c r="C19" s="393"/>
      <c r="D19" s="394"/>
      <c r="E19" s="917">
        <v>0</v>
      </c>
      <c r="F19" s="917">
        <v>0</v>
      </c>
      <c r="G19" s="917">
        <f t="shared" si="0"/>
        <v>0</v>
      </c>
      <c r="H19" s="917">
        <v>0</v>
      </c>
      <c r="I19" s="917">
        <v>0</v>
      </c>
      <c r="J19" s="917">
        <v>0</v>
      </c>
      <c r="K19" s="917">
        <v>0</v>
      </c>
      <c r="L19" s="917">
        <f t="shared" si="1"/>
        <v>0</v>
      </c>
    </row>
    <row r="20" spans="1:13">
      <c r="C20" s="393"/>
      <c r="D20" s="394"/>
      <c r="E20" s="917">
        <v>0</v>
      </c>
      <c r="F20" s="917">
        <v>0</v>
      </c>
      <c r="G20" s="917">
        <v>0</v>
      </c>
      <c r="H20" s="917">
        <v>0</v>
      </c>
      <c r="I20" s="917">
        <v>0</v>
      </c>
      <c r="J20" s="917">
        <v>0</v>
      </c>
      <c r="K20" s="917">
        <v>0</v>
      </c>
      <c r="L20" s="917">
        <f t="shared" si="1"/>
        <v>0</v>
      </c>
    </row>
    <row r="21" spans="1:13">
      <c r="C21" s="395"/>
      <c r="D21" s="396"/>
      <c r="E21" s="919"/>
      <c r="F21" s="919"/>
      <c r="G21" s="919"/>
      <c r="H21" s="919"/>
      <c r="I21" s="919"/>
      <c r="J21" s="919"/>
      <c r="K21" s="919"/>
      <c r="L21" s="919"/>
    </row>
    <row r="22" spans="1:13" s="389" customFormat="1">
      <c r="A22" s="303"/>
      <c r="B22" s="920"/>
      <c r="C22" s="397"/>
      <c r="D22" s="398" t="s">
        <v>227</v>
      </c>
      <c r="E22" s="921">
        <f>SUM(E12:E20)</f>
        <v>43470969.68</v>
      </c>
      <c r="F22" s="921">
        <f t="shared" ref="F22:L22" si="2">SUM(F12:F20)</f>
        <v>45442769.850000001</v>
      </c>
      <c r="G22" s="921">
        <f t="shared" si="2"/>
        <v>88913739.530000001</v>
      </c>
      <c r="H22" s="921">
        <f t="shared" si="2"/>
        <v>12963132.49</v>
      </c>
      <c r="I22" s="921">
        <f t="shared" si="2"/>
        <v>12588590.76</v>
      </c>
      <c r="J22" s="921">
        <f t="shared" si="2"/>
        <v>12588590.76</v>
      </c>
      <c r="K22" s="921">
        <f t="shared" si="2"/>
        <v>12579516.310000001</v>
      </c>
      <c r="L22" s="921">
        <f t="shared" si="2"/>
        <v>76325148.769999996</v>
      </c>
      <c r="M22" s="303"/>
    </row>
    <row r="23" spans="1:13"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3">
      <c r="C24" s="16" t="s">
        <v>76</v>
      </c>
      <c r="G24" s="26"/>
      <c r="H24" s="26"/>
      <c r="I24" s="26"/>
      <c r="J24" s="26"/>
      <c r="K24" s="26"/>
      <c r="L24" s="26"/>
    </row>
    <row r="25" spans="1:13"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3"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3"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3"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3">
      <c r="C29" s="26"/>
      <c r="D29" s="26"/>
      <c r="E29" s="26"/>
      <c r="F29" s="26"/>
      <c r="G29" s="26"/>
      <c r="H29" s="26"/>
      <c r="I29" s="26"/>
      <c r="J29" s="26"/>
      <c r="K29" s="26"/>
      <c r="L29" s="26"/>
    </row>
    <row r="30" spans="1:13">
      <c r="C30" s="26"/>
      <c r="D30" s="73"/>
      <c r="E30" s="26"/>
      <c r="F30" s="26"/>
      <c r="G30" s="642"/>
      <c r="H30" s="781"/>
      <c r="I30" s="781"/>
      <c r="J30" s="781"/>
      <c r="K30" s="642"/>
      <c r="L30" s="642"/>
    </row>
    <row r="31" spans="1:13">
      <c r="D31" s="638" t="s">
        <v>3153</v>
      </c>
      <c r="G31" s="529"/>
      <c r="H31" s="673" t="s">
        <v>653</v>
      </c>
      <c r="I31" s="673"/>
      <c r="J31" s="673"/>
      <c r="K31" s="529"/>
      <c r="L31" s="529"/>
    </row>
    <row r="32" spans="1:13">
      <c r="D32" s="638" t="s">
        <v>556</v>
      </c>
      <c r="G32" s="530"/>
      <c r="H32" s="669" t="s">
        <v>669</v>
      </c>
      <c r="I32" s="669"/>
      <c r="J32" s="669"/>
      <c r="K32" s="530"/>
      <c r="L32" s="530"/>
    </row>
    <row r="33" spans="5:9">
      <c r="I33" s="638" t="s">
        <v>72</v>
      </c>
    </row>
    <row r="34" spans="5:9">
      <c r="I34" s="638"/>
    </row>
    <row r="35" spans="5:9">
      <c r="I35" s="638"/>
    </row>
    <row r="38" spans="5:9">
      <c r="E38" s="778"/>
      <c r="F38" s="778"/>
      <c r="G38" s="778"/>
    </row>
    <row r="39" spans="5:9">
      <c r="E39" s="673" t="s">
        <v>671</v>
      </c>
      <c r="F39" s="673"/>
      <c r="G39" s="673"/>
    </row>
    <row r="40" spans="5:9" ht="15" customHeight="1">
      <c r="E40" s="530" t="s">
        <v>672</v>
      </c>
      <c r="F40" s="530"/>
      <c r="G40" s="530"/>
    </row>
    <row r="41" spans="5:9">
      <c r="F41" s="531" t="s">
        <v>73</v>
      </c>
    </row>
  </sheetData>
  <mergeCells count="13">
    <mergeCell ref="H30:J30"/>
    <mergeCell ref="H31:J31"/>
    <mergeCell ref="H32:J32"/>
    <mergeCell ref="E38:G38"/>
    <mergeCell ref="E39:G39"/>
    <mergeCell ref="C1:L1"/>
    <mergeCell ref="C2:L2"/>
    <mergeCell ref="C3:L3"/>
    <mergeCell ref="C4:L4"/>
    <mergeCell ref="E6:I6"/>
    <mergeCell ref="C8:D10"/>
    <mergeCell ref="E8:K8"/>
    <mergeCell ref="L8:L9"/>
  </mergeCells>
  <pageMargins left="0.7" right="0.7" top="0.59" bottom="0.75" header="0.3" footer="0.3"/>
  <pageSetup scale="6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38"/>
  <sheetViews>
    <sheetView showGridLines="0" topLeftCell="C1" zoomScale="85" zoomScaleNormal="85" workbookViewId="0">
      <selection activeCell="I21" sqref="I21"/>
    </sheetView>
  </sheetViews>
  <sheetFormatPr baseColWidth="10" defaultRowHeight="12.75"/>
  <cols>
    <col min="1" max="1" width="2.5703125" style="26" customWidth="1"/>
    <col min="2" max="2" width="18.5703125" style="26" customWidth="1"/>
    <col min="3" max="3" width="2" style="273" customWidth="1"/>
    <col min="4" max="4" width="45.85546875" style="273" customWidth="1"/>
    <col min="5" max="5" width="13.85546875" style="273" bestFit="1" customWidth="1"/>
    <col min="6" max="6" width="14.5703125" style="273" customWidth="1"/>
    <col min="7" max="7" width="14.42578125" style="273" customWidth="1"/>
    <col min="8" max="8" width="15" style="273" customWidth="1"/>
    <col min="9" max="10" width="13.42578125" style="273" customWidth="1"/>
    <col min="11" max="11" width="13.7109375" style="273" customWidth="1"/>
    <col min="12" max="12" width="13.85546875" style="273" bestFit="1" customWidth="1"/>
    <col min="13" max="13" width="4" style="26" customWidth="1"/>
    <col min="14" max="16384" width="11.42578125" style="273"/>
  </cols>
  <sheetData>
    <row r="1" spans="3:12" ht="21.75" customHeight="1">
      <c r="C1" s="683" t="s">
        <v>460</v>
      </c>
      <c r="D1" s="683"/>
      <c r="E1" s="683"/>
      <c r="F1" s="683"/>
      <c r="G1" s="683"/>
      <c r="H1" s="683"/>
      <c r="I1" s="683"/>
      <c r="J1" s="683"/>
      <c r="K1" s="683"/>
      <c r="L1" s="683"/>
    </row>
    <row r="2" spans="3:12" ht="16.5" customHeight="1">
      <c r="C2" s="683" t="s">
        <v>462</v>
      </c>
      <c r="D2" s="683"/>
      <c r="E2" s="683"/>
      <c r="F2" s="683"/>
      <c r="G2" s="683"/>
      <c r="H2" s="683"/>
      <c r="I2" s="683"/>
      <c r="J2" s="683"/>
      <c r="K2" s="683"/>
      <c r="L2" s="683"/>
    </row>
    <row r="3" spans="3:12" ht="16.5" customHeight="1">
      <c r="C3" s="683" t="s">
        <v>3152</v>
      </c>
      <c r="D3" s="683"/>
      <c r="E3" s="683"/>
      <c r="F3" s="683"/>
      <c r="G3" s="683"/>
      <c r="H3" s="683"/>
      <c r="I3" s="683"/>
      <c r="J3" s="683"/>
      <c r="K3" s="683"/>
      <c r="L3" s="683"/>
    </row>
    <row r="4" spans="3:12" s="26" customFormat="1"/>
    <row r="5" spans="3:12" s="26" customFormat="1">
      <c r="D5" s="31" t="s">
        <v>3</v>
      </c>
      <c r="E5" s="776" t="s">
        <v>559</v>
      </c>
      <c r="F5" s="776"/>
      <c r="G5" s="776"/>
      <c r="H5" s="776"/>
      <c r="I5" s="776"/>
      <c r="J5" s="286"/>
      <c r="K5" s="73"/>
    </row>
    <row r="6" spans="3:12" s="26" customFormat="1"/>
    <row r="7" spans="3:12">
      <c r="C7" s="782" t="s">
        <v>74</v>
      </c>
      <c r="D7" s="783"/>
      <c r="E7" s="780" t="s">
        <v>228</v>
      </c>
      <c r="F7" s="780"/>
      <c r="G7" s="780"/>
      <c r="H7" s="780"/>
      <c r="I7" s="780"/>
      <c r="J7" s="780"/>
      <c r="K7" s="780"/>
      <c r="L7" s="780" t="s">
        <v>222</v>
      </c>
    </row>
    <row r="8" spans="3:12" ht="25.5">
      <c r="C8" s="784"/>
      <c r="D8" s="785"/>
      <c r="E8" s="646" t="s">
        <v>223</v>
      </c>
      <c r="F8" s="646" t="s">
        <v>224</v>
      </c>
      <c r="G8" s="646" t="s">
        <v>203</v>
      </c>
      <c r="H8" s="646" t="s">
        <v>412</v>
      </c>
      <c r="I8" s="646" t="s">
        <v>204</v>
      </c>
      <c r="J8" s="646" t="s">
        <v>413</v>
      </c>
      <c r="K8" s="646" t="s">
        <v>225</v>
      </c>
      <c r="L8" s="780"/>
    </row>
    <row r="9" spans="3:12">
      <c r="C9" s="786"/>
      <c r="D9" s="787"/>
      <c r="E9" s="646">
        <v>1</v>
      </c>
      <c r="F9" s="646">
        <v>2</v>
      </c>
      <c r="G9" s="646" t="s">
        <v>226</v>
      </c>
      <c r="H9" s="646">
        <v>4</v>
      </c>
      <c r="I9" s="646">
        <v>5</v>
      </c>
      <c r="J9" s="646">
        <v>6</v>
      </c>
      <c r="K9" s="646">
        <v>7</v>
      </c>
      <c r="L9" s="646" t="s">
        <v>475</v>
      </c>
    </row>
    <row r="10" spans="3:12" ht="15">
      <c r="C10" s="399"/>
      <c r="D10" s="532" t="s">
        <v>673</v>
      </c>
      <c r="E10" s="922">
        <v>39418761.689999998</v>
      </c>
      <c r="F10" s="922">
        <v>42465051.689999998</v>
      </c>
      <c r="G10" s="922">
        <v>81883813.379999995</v>
      </c>
      <c r="H10" s="922">
        <v>12963132.49</v>
      </c>
      <c r="I10" s="922">
        <v>12588590.76</v>
      </c>
      <c r="J10" s="922">
        <v>12588590.76</v>
      </c>
      <c r="K10" s="922">
        <v>12579516.310000001</v>
      </c>
      <c r="L10" s="922">
        <v>69295222.620000005</v>
      </c>
    </row>
    <row r="11" spans="3:12" ht="15">
      <c r="C11" s="391"/>
      <c r="D11" s="401" t="s">
        <v>229</v>
      </c>
      <c r="E11" s="514">
        <v>33618761.689999998</v>
      </c>
      <c r="F11" s="514">
        <v>28185673.690000001</v>
      </c>
      <c r="G11" s="514">
        <v>61804435.380000003</v>
      </c>
      <c r="H11" s="514">
        <v>11427334.550000001</v>
      </c>
      <c r="I11" s="514">
        <v>11197792.82</v>
      </c>
      <c r="J11" s="514">
        <v>11197792.82</v>
      </c>
      <c r="K11" s="514">
        <v>11188718.369999999</v>
      </c>
      <c r="L11" s="514">
        <v>50606642.560000002</v>
      </c>
    </row>
    <row r="12" spans="3:12">
      <c r="C12" s="391"/>
      <c r="D12" s="654"/>
      <c r="E12" s="923">
        <v>0</v>
      </c>
      <c r="F12" s="923">
        <v>0</v>
      </c>
      <c r="G12" s="923">
        <v>0</v>
      </c>
      <c r="H12" s="923">
        <v>0</v>
      </c>
      <c r="I12" s="923">
        <v>0</v>
      </c>
      <c r="J12" s="923">
        <v>0</v>
      </c>
      <c r="K12" s="923">
        <v>0</v>
      </c>
      <c r="L12" s="923">
        <v>0</v>
      </c>
    </row>
    <row r="13" spans="3:12" ht="15">
      <c r="C13" s="402"/>
      <c r="D13" s="401" t="s">
        <v>230</v>
      </c>
      <c r="E13" s="514">
        <v>5800000</v>
      </c>
      <c r="F13" s="514">
        <v>14279378</v>
      </c>
      <c r="G13" s="514">
        <v>20079378</v>
      </c>
      <c r="H13" s="514">
        <v>1535797.94</v>
      </c>
      <c r="I13" s="514">
        <v>1390797.94</v>
      </c>
      <c r="J13" s="514">
        <v>1390797.94</v>
      </c>
      <c r="K13" s="514">
        <v>1390797.94</v>
      </c>
      <c r="L13" s="514">
        <v>18688580.059999999</v>
      </c>
    </row>
    <row r="14" spans="3:12" ht="15">
      <c r="C14" s="391"/>
      <c r="D14" s="401" t="s">
        <v>674</v>
      </c>
      <c r="E14" s="514">
        <v>4052207.99</v>
      </c>
      <c r="F14" s="514">
        <v>2977718.16</v>
      </c>
      <c r="G14" s="514">
        <v>7029926.1500000004</v>
      </c>
      <c r="H14" s="888">
        <v>0</v>
      </c>
      <c r="I14" s="888">
        <v>0</v>
      </c>
      <c r="J14" s="888">
        <v>0</v>
      </c>
      <c r="K14" s="888">
        <v>0</v>
      </c>
      <c r="L14" s="514">
        <v>7029926.1500000004</v>
      </c>
    </row>
    <row r="15" spans="3:12" ht="15">
      <c r="C15" s="402"/>
      <c r="D15" s="401" t="s">
        <v>675</v>
      </c>
      <c r="E15" s="514">
        <v>4052207.99</v>
      </c>
      <c r="F15" s="514">
        <v>2977718.16</v>
      </c>
      <c r="G15" s="514">
        <v>7029926.1500000004</v>
      </c>
      <c r="H15" s="888">
        <v>0</v>
      </c>
      <c r="I15" s="888">
        <v>0</v>
      </c>
      <c r="J15" s="888">
        <v>0</v>
      </c>
      <c r="K15" s="888">
        <v>0</v>
      </c>
      <c r="L15" s="514">
        <v>7029926.1500000004</v>
      </c>
    </row>
    <row r="16" spans="3:12">
      <c r="C16" s="403"/>
      <c r="D16" s="404"/>
      <c r="E16" s="924"/>
      <c r="F16" s="924"/>
      <c r="G16" s="924"/>
      <c r="H16" s="925"/>
      <c r="I16" s="925"/>
      <c r="J16" s="926"/>
      <c r="K16" s="925"/>
      <c r="L16" s="924"/>
    </row>
    <row r="17" spans="1:13" s="389" customFormat="1" ht="15">
      <c r="A17" s="303"/>
      <c r="B17" s="303"/>
      <c r="C17" s="403"/>
      <c r="D17" s="404" t="s">
        <v>227</v>
      </c>
      <c r="E17" s="927">
        <f>+E11+E13+E15</f>
        <v>43470969.68</v>
      </c>
      <c r="F17" s="927">
        <f t="shared" ref="F17:L17" si="0">+F11+F13+F15</f>
        <v>45442769.849999994</v>
      </c>
      <c r="G17" s="927">
        <f>+G11+G13+G15</f>
        <v>88913739.530000001</v>
      </c>
      <c r="H17" s="907">
        <v>12963132.49</v>
      </c>
      <c r="I17" s="927">
        <f t="shared" si="0"/>
        <v>12588590.76</v>
      </c>
      <c r="J17" s="927">
        <f t="shared" si="0"/>
        <v>12588590.76</v>
      </c>
      <c r="K17" s="927">
        <f t="shared" si="0"/>
        <v>12579516.309999999</v>
      </c>
      <c r="L17" s="927">
        <f t="shared" si="0"/>
        <v>76325148.770000011</v>
      </c>
      <c r="M17" s="303"/>
    </row>
    <row r="18" spans="1:13" s="26" customFormat="1"/>
    <row r="19" spans="1:13">
      <c r="D19" s="16" t="s">
        <v>76</v>
      </c>
    </row>
    <row r="20" spans="1:13">
      <c r="D20" s="16"/>
    </row>
    <row r="21" spans="1:13">
      <c r="D21" s="16"/>
    </row>
    <row r="22" spans="1:13">
      <c r="D22" s="16"/>
    </row>
    <row r="23" spans="1:13">
      <c r="D23" s="16"/>
    </row>
    <row r="24" spans="1:13">
      <c r="E24" s="405" t="str">
        <f>IF(E17=[2]CAdmon!E22," ","")</f>
        <v xml:space="preserve"> </v>
      </c>
      <c r="F24" s="405" t="str">
        <f>IF(F17=[2]CAdmon!F22," ","")</f>
        <v xml:space="preserve"> </v>
      </c>
      <c r="G24" s="405" t="str">
        <f>IF(G17=[2]CAdmon!G22," ","")</f>
        <v xml:space="preserve"> </v>
      </c>
      <c r="H24" s="405"/>
      <c r="I24" s="405" t="str">
        <f>IF(I17=[2]CAdmon!I22," ","")</f>
        <v xml:space="preserve"> </v>
      </c>
      <c r="J24" s="405"/>
      <c r="K24" s="405" t="str">
        <f>IF(K17=[2]CAdmon!K22," ","")</f>
        <v xml:space="preserve"> </v>
      </c>
      <c r="L24" s="405" t="str">
        <f>IF(L17=[2]CAdmon!L22," ","")</f>
        <v xml:space="preserve"> </v>
      </c>
    </row>
    <row r="25" spans="1:13">
      <c r="D25" s="280"/>
      <c r="G25" s="278"/>
      <c r="H25" s="278"/>
      <c r="I25" s="778"/>
      <c r="J25" s="778"/>
      <c r="K25" s="778"/>
      <c r="L25" s="278"/>
      <c r="M25" s="642"/>
    </row>
    <row r="26" spans="1:13" ht="15" customHeight="1">
      <c r="D26" s="638" t="s">
        <v>3153</v>
      </c>
      <c r="G26" s="529"/>
      <c r="H26" s="529"/>
      <c r="I26" s="673" t="s">
        <v>653</v>
      </c>
      <c r="J26" s="673"/>
      <c r="K26" s="673"/>
      <c r="L26" s="529"/>
    </row>
    <row r="27" spans="1:13">
      <c r="D27" s="638" t="s">
        <v>556</v>
      </c>
      <c r="G27" s="530"/>
      <c r="H27" s="530"/>
      <c r="I27" s="669" t="s">
        <v>557</v>
      </c>
      <c r="J27" s="669"/>
      <c r="K27" s="669"/>
      <c r="L27" s="530"/>
    </row>
    <row r="28" spans="1:13">
      <c r="J28" s="638" t="s">
        <v>676</v>
      </c>
    </row>
    <row r="35" spans="5:8">
      <c r="E35" s="699" t="s">
        <v>3154</v>
      </c>
      <c r="F35" s="699"/>
      <c r="G35" s="699"/>
      <c r="H35" s="699"/>
    </row>
    <row r="36" spans="5:8">
      <c r="E36" s="699" t="s">
        <v>671</v>
      </c>
      <c r="F36" s="699"/>
      <c r="G36" s="699"/>
      <c r="H36" s="699"/>
    </row>
    <row r="37" spans="5:8" ht="12.75" customHeight="1">
      <c r="E37" s="669" t="s">
        <v>672</v>
      </c>
      <c r="F37" s="669"/>
      <c r="G37" s="669"/>
      <c r="H37" s="669"/>
    </row>
    <row r="38" spans="5:8" ht="15" customHeight="1">
      <c r="E38" s="669" t="s">
        <v>73</v>
      </c>
      <c r="F38" s="669"/>
      <c r="G38" s="669"/>
      <c r="H38" s="669"/>
    </row>
  </sheetData>
  <mergeCells count="14">
    <mergeCell ref="E38:H38"/>
    <mergeCell ref="I25:K25"/>
    <mergeCell ref="I26:K26"/>
    <mergeCell ref="I27:K27"/>
    <mergeCell ref="E35:H35"/>
    <mergeCell ref="E36:H36"/>
    <mergeCell ref="E37:H37"/>
    <mergeCell ref="C1:L1"/>
    <mergeCell ref="C2:L2"/>
    <mergeCell ref="C3:L3"/>
    <mergeCell ref="E5:I5"/>
    <mergeCell ref="C7:D9"/>
    <mergeCell ref="E7:K7"/>
    <mergeCell ref="L7:L8"/>
  </mergeCells>
  <pageMargins left="0.7" right="0.7" top="0.38" bottom="0.75" header="0.3" footer="0.3"/>
  <pageSetup scale="6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69"/>
  <sheetViews>
    <sheetView showGridLines="0" zoomScale="85" zoomScaleNormal="85" workbookViewId="0">
      <selection activeCell="Q17" sqref="Q17"/>
    </sheetView>
  </sheetViews>
  <sheetFormatPr baseColWidth="10" defaultRowHeight="12.75"/>
  <cols>
    <col min="1" max="1" width="2.42578125" style="26" customWidth="1"/>
    <col min="2" max="2" width="18.7109375" style="26" customWidth="1"/>
    <col min="3" max="3" width="4.5703125" style="273" customWidth="1"/>
    <col min="4" max="4" width="57.28515625" style="273" customWidth="1"/>
    <col min="5" max="5" width="13.85546875" style="273" bestFit="1" customWidth="1"/>
    <col min="6" max="6" width="14.28515625" style="273" customWidth="1"/>
    <col min="7" max="7" width="14.42578125" style="273" customWidth="1"/>
    <col min="8" max="8" width="15.7109375" style="273" customWidth="1"/>
    <col min="9" max="11" width="14" style="273" customWidth="1"/>
    <col min="12" max="12" width="13.85546875" style="273" bestFit="1" customWidth="1"/>
    <col min="13" max="13" width="3.7109375" style="26" customWidth="1"/>
    <col min="14" max="16384" width="11.42578125" style="273"/>
  </cols>
  <sheetData>
    <row r="1" spans="3:12" ht="23.25" customHeight="1">
      <c r="C1" s="683" t="s">
        <v>460</v>
      </c>
      <c r="D1" s="683"/>
      <c r="E1" s="683"/>
      <c r="F1" s="683"/>
      <c r="G1" s="683"/>
      <c r="H1" s="683"/>
      <c r="I1" s="683"/>
      <c r="J1" s="683"/>
      <c r="K1" s="683"/>
      <c r="L1" s="683"/>
    </row>
    <row r="2" spans="3:12" ht="23.25" customHeight="1">
      <c r="C2" s="683" t="s">
        <v>463</v>
      </c>
      <c r="D2" s="683"/>
      <c r="E2" s="683"/>
      <c r="F2" s="683"/>
      <c r="G2" s="683"/>
      <c r="H2" s="683"/>
      <c r="I2" s="683"/>
      <c r="J2" s="683"/>
      <c r="K2" s="683"/>
      <c r="L2" s="683"/>
    </row>
    <row r="3" spans="3:12" ht="25.5" customHeight="1">
      <c r="C3" s="745" t="s">
        <v>3156</v>
      </c>
      <c r="D3" s="745"/>
      <c r="E3" s="745"/>
      <c r="F3" s="745"/>
      <c r="G3" s="745"/>
      <c r="H3" s="745"/>
      <c r="I3" s="745"/>
      <c r="J3" s="745"/>
      <c r="K3" s="745"/>
      <c r="L3" s="745"/>
    </row>
    <row r="4" spans="3:12" s="26" customFormat="1" ht="11.25" customHeight="1"/>
    <row r="5" spans="3:12" s="162" customFormat="1" ht="21" customHeight="1">
      <c r="D5" s="957" t="s">
        <v>3</v>
      </c>
      <c r="E5" s="956" t="s">
        <v>559</v>
      </c>
      <c r="F5" s="956"/>
      <c r="G5" s="956"/>
      <c r="H5" s="956"/>
      <c r="I5" s="956"/>
      <c r="J5" s="955"/>
      <c r="K5" s="955"/>
    </row>
    <row r="6" spans="3:12" s="26" customFormat="1" ht="12" customHeight="1"/>
    <row r="7" spans="3:12">
      <c r="C7" s="779" t="s">
        <v>74</v>
      </c>
      <c r="D7" s="779"/>
      <c r="E7" s="780" t="s">
        <v>221</v>
      </c>
      <c r="F7" s="780"/>
      <c r="G7" s="780"/>
      <c r="H7" s="780"/>
      <c r="I7" s="780"/>
      <c r="J7" s="780"/>
      <c r="K7" s="780"/>
      <c r="L7" s="780" t="s">
        <v>222</v>
      </c>
    </row>
    <row r="8" spans="3:12" ht="25.5">
      <c r="C8" s="779"/>
      <c r="D8" s="779"/>
      <c r="E8" s="646" t="s">
        <v>223</v>
      </c>
      <c r="F8" s="646" t="s">
        <v>224</v>
      </c>
      <c r="G8" s="646" t="s">
        <v>203</v>
      </c>
      <c r="H8" s="646" t="s">
        <v>412</v>
      </c>
      <c r="I8" s="646" t="s">
        <v>204</v>
      </c>
      <c r="J8" s="646" t="s">
        <v>413</v>
      </c>
      <c r="K8" s="646" t="s">
        <v>225</v>
      </c>
      <c r="L8" s="780"/>
    </row>
    <row r="9" spans="3:12" ht="11.25" customHeight="1">
      <c r="C9" s="779"/>
      <c r="D9" s="779"/>
      <c r="E9" s="646">
        <v>1</v>
      </c>
      <c r="F9" s="646">
        <v>2</v>
      </c>
      <c r="G9" s="646" t="s">
        <v>226</v>
      </c>
      <c r="H9" s="646">
        <v>4</v>
      </c>
      <c r="I9" s="646">
        <v>5</v>
      </c>
      <c r="J9" s="646">
        <v>6</v>
      </c>
      <c r="K9" s="646">
        <v>7</v>
      </c>
      <c r="L9" s="646" t="s">
        <v>475</v>
      </c>
    </row>
    <row r="10" spans="3:12" s="934" customFormat="1" ht="15">
      <c r="C10" s="954" t="s">
        <v>173</v>
      </c>
      <c r="D10" s="953"/>
      <c r="E10" s="950">
        <v>21749159</v>
      </c>
      <c r="F10" s="952">
        <f>SUM(F11:F16)</f>
        <v>20441111</v>
      </c>
      <c r="G10" s="951">
        <f>+E10+F10</f>
        <v>42190270</v>
      </c>
      <c r="H10" s="950">
        <v>9204211.7799999993</v>
      </c>
      <c r="I10" s="949">
        <v>9175784.8100000005</v>
      </c>
      <c r="J10" s="949">
        <v>9175784.8100000005</v>
      </c>
      <c r="K10" s="949">
        <v>9175784.8100000005</v>
      </c>
      <c r="L10" s="949">
        <v>33014485.190000001</v>
      </c>
    </row>
    <row r="11" spans="3:12" ht="15">
      <c r="C11" s="647"/>
      <c r="D11" s="278" t="s">
        <v>677</v>
      </c>
      <c r="E11" s="514">
        <v>11233679.73</v>
      </c>
      <c r="F11" s="514">
        <v>11233679.73</v>
      </c>
      <c r="G11" s="527">
        <v>22467359.460000001</v>
      </c>
      <c r="H11" s="514">
        <v>5585278.7800000003</v>
      </c>
      <c r="I11" s="514">
        <v>5585278.7800000003</v>
      </c>
      <c r="J11" s="514">
        <v>5585278.7800000003</v>
      </c>
      <c r="K11" s="514">
        <v>5585278.7800000003</v>
      </c>
      <c r="L11" s="514">
        <v>16882080.68</v>
      </c>
    </row>
    <row r="12" spans="3:12" ht="15">
      <c r="C12" s="406"/>
      <c r="D12" s="407" t="s">
        <v>231</v>
      </c>
      <c r="E12" s="514">
        <v>4366238.99</v>
      </c>
      <c r="F12" s="514">
        <v>3396238.99</v>
      </c>
      <c r="G12" s="527">
        <v>7762477.9800000004</v>
      </c>
      <c r="H12" s="514">
        <v>1989780.43</v>
      </c>
      <c r="I12" s="514">
        <v>1989780.43</v>
      </c>
      <c r="J12" s="514">
        <v>1989780.43</v>
      </c>
      <c r="K12" s="514">
        <v>1989780.43</v>
      </c>
      <c r="L12" s="514">
        <v>5772697.5499999998</v>
      </c>
    </row>
    <row r="13" spans="3:12" ht="15">
      <c r="C13" s="406"/>
      <c r="D13" s="407" t="s">
        <v>678</v>
      </c>
      <c r="E13" s="514">
        <v>1944519.21</v>
      </c>
      <c r="F13" s="514">
        <v>1944519.21</v>
      </c>
      <c r="G13" s="527">
        <v>3889038.42</v>
      </c>
      <c r="H13" s="514">
        <v>82057.820000000007</v>
      </c>
      <c r="I13" s="514">
        <v>82057.820000000007</v>
      </c>
      <c r="J13" s="514">
        <v>82057.820000000007</v>
      </c>
      <c r="K13" s="514">
        <v>82057.820000000007</v>
      </c>
      <c r="L13" s="514">
        <v>3806980.6</v>
      </c>
    </row>
    <row r="14" spans="3:12" ht="15">
      <c r="C14" s="406"/>
      <c r="D14" s="407" t="s">
        <v>679</v>
      </c>
      <c r="E14" s="514">
        <v>3428646.49</v>
      </c>
      <c r="F14" s="514">
        <v>3196846.49</v>
      </c>
      <c r="G14" s="527">
        <v>6625492.9800000004</v>
      </c>
      <c r="H14" s="514">
        <v>1239725.83</v>
      </c>
      <c r="I14" s="514">
        <v>1211298.8600000001</v>
      </c>
      <c r="J14" s="514">
        <v>1211298.8600000001</v>
      </c>
      <c r="K14" s="514">
        <v>1211298.8600000001</v>
      </c>
      <c r="L14" s="514">
        <v>5414194.1200000001</v>
      </c>
    </row>
    <row r="15" spans="3:12" ht="15">
      <c r="C15" s="406"/>
      <c r="D15" s="407" t="s">
        <v>680</v>
      </c>
      <c r="E15" s="514">
        <v>608451.57999999996</v>
      </c>
      <c r="F15" s="514">
        <v>611201.57999999996</v>
      </c>
      <c r="G15" s="527">
        <v>1219153.1599999999</v>
      </c>
      <c r="H15" s="514">
        <v>307368.92</v>
      </c>
      <c r="I15" s="514">
        <v>307368.92</v>
      </c>
      <c r="J15" s="514">
        <v>307368.92</v>
      </c>
      <c r="K15" s="514">
        <v>307368.92</v>
      </c>
      <c r="L15" s="514">
        <v>912284.24</v>
      </c>
    </row>
    <row r="16" spans="3:12" ht="15">
      <c r="C16" s="406"/>
      <c r="D16" s="407" t="s">
        <v>681</v>
      </c>
      <c r="E16" s="514">
        <v>167623</v>
      </c>
      <c r="F16" s="514">
        <v>58625</v>
      </c>
      <c r="G16" s="527">
        <v>226248</v>
      </c>
      <c r="H16" s="888">
        <v>0</v>
      </c>
      <c r="I16" s="888">
        <v>0</v>
      </c>
      <c r="J16" s="888">
        <v>0</v>
      </c>
      <c r="K16" s="888">
        <v>0</v>
      </c>
      <c r="L16" s="514">
        <v>226248</v>
      </c>
    </row>
    <row r="17" spans="3:12" s="934" customFormat="1" ht="15">
      <c r="C17" s="948" t="s">
        <v>85</v>
      </c>
      <c r="D17" s="947"/>
      <c r="E17" s="940">
        <v>2700256.64</v>
      </c>
      <c r="F17" s="940">
        <v>2396084.91</v>
      </c>
      <c r="G17" s="939">
        <f>+E17+F17</f>
        <v>5096341.5500000007</v>
      </c>
      <c r="H17" s="940">
        <v>504458.51</v>
      </c>
      <c r="I17" s="940">
        <v>308416.65999999997</v>
      </c>
      <c r="J17" s="940">
        <v>308416.65999999997</v>
      </c>
      <c r="K17" s="940">
        <v>307197.65999999997</v>
      </c>
      <c r="L17" s="935">
        <f>+G17-I17</f>
        <v>4787924.8900000006</v>
      </c>
    </row>
    <row r="18" spans="3:12" ht="15">
      <c r="C18" s="647"/>
      <c r="D18" s="643" t="s">
        <v>682</v>
      </c>
      <c r="E18" s="514">
        <v>1051196.45</v>
      </c>
      <c r="F18" s="514">
        <v>824276.45</v>
      </c>
      <c r="G18" s="527">
        <v>1423392.9</v>
      </c>
      <c r="H18" s="514">
        <v>260847.68</v>
      </c>
      <c r="I18" s="514">
        <v>69447.679999999993</v>
      </c>
      <c r="J18" s="514">
        <v>69447.679999999993</v>
      </c>
      <c r="K18" s="514">
        <v>69447.679999999993</v>
      </c>
      <c r="L18" s="514">
        <v>1806025.22</v>
      </c>
    </row>
    <row r="19" spans="3:12" ht="15">
      <c r="C19" s="647"/>
      <c r="D19" s="643" t="s">
        <v>683</v>
      </c>
      <c r="E19" s="514">
        <v>181627.03</v>
      </c>
      <c r="F19" s="514">
        <v>69436.03</v>
      </c>
      <c r="G19" s="527">
        <v>251063.06</v>
      </c>
      <c r="H19" s="514">
        <v>10357.5</v>
      </c>
      <c r="I19" s="514">
        <v>10357.5</v>
      </c>
      <c r="J19" s="514">
        <v>10357.5</v>
      </c>
      <c r="K19" s="514">
        <v>9860.5</v>
      </c>
      <c r="L19" s="514">
        <v>240705.56</v>
      </c>
    </row>
    <row r="20" spans="3:12" ht="15">
      <c r="C20" s="647"/>
      <c r="D20" s="643" t="s">
        <v>684</v>
      </c>
      <c r="E20" s="514">
        <v>33888.53</v>
      </c>
      <c r="F20" s="514">
        <v>15584.53</v>
      </c>
      <c r="G20" s="527">
        <v>48473.06</v>
      </c>
      <c r="H20" s="514">
        <v>2334.34</v>
      </c>
      <c r="I20" s="514">
        <v>2334.34</v>
      </c>
      <c r="J20" s="514">
        <v>2334.34</v>
      </c>
      <c r="K20" s="514">
        <v>2334.34</v>
      </c>
      <c r="L20" s="514">
        <v>47138.720000000001</v>
      </c>
    </row>
    <row r="21" spans="3:12" ht="15">
      <c r="C21" s="647"/>
      <c r="D21" s="643" t="s">
        <v>685</v>
      </c>
      <c r="E21" s="514">
        <v>200952.68</v>
      </c>
      <c r="F21" s="514">
        <v>309580.68</v>
      </c>
      <c r="G21" s="527">
        <v>345453.36</v>
      </c>
      <c r="H21" s="514">
        <v>8714.6</v>
      </c>
      <c r="I21" s="514">
        <v>6543.59</v>
      </c>
      <c r="J21" s="514">
        <v>6543.59</v>
      </c>
      <c r="K21" s="514">
        <v>6543.59</v>
      </c>
      <c r="L21" s="514">
        <v>503989.77</v>
      </c>
    </row>
    <row r="22" spans="3:12" ht="15">
      <c r="C22" s="647"/>
      <c r="D22" s="643" t="s">
        <v>686</v>
      </c>
      <c r="E22" s="514">
        <v>114225.92</v>
      </c>
      <c r="F22" s="514">
        <v>107526.19</v>
      </c>
      <c r="G22" s="527">
        <v>155276.84</v>
      </c>
      <c r="H22" s="514">
        <v>13699</v>
      </c>
      <c r="I22" s="514">
        <v>13699</v>
      </c>
      <c r="J22" s="514">
        <v>13699</v>
      </c>
      <c r="K22" s="514">
        <v>13699</v>
      </c>
      <c r="L22" s="514">
        <v>208053.11</v>
      </c>
    </row>
    <row r="23" spans="3:12" ht="15">
      <c r="C23" s="406"/>
      <c r="D23" s="407" t="s">
        <v>232</v>
      </c>
      <c r="E23" s="514">
        <v>680141.81</v>
      </c>
      <c r="F23" s="514">
        <v>646051.81000000006</v>
      </c>
      <c r="G23" s="527">
        <v>1307893.6200000001</v>
      </c>
      <c r="H23" s="514">
        <v>124391.93</v>
      </c>
      <c r="I23" s="514">
        <v>124199.93</v>
      </c>
      <c r="J23" s="514">
        <v>124199.93</v>
      </c>
      <c r="K23" s="514">
        <v>123477.93</v>
      </c>
      <c r="L23" s="514">
        <v>1201993.69</v>
      </c>
    </row>
    <row r="24" spans="3:12" ht="15">
      <c r="C24" s="406"/>
      <c r="D24" s="407" t="s">
        <v>687</v>
      </c>
      <c r="E24" s="514">
        <v>198050</v>
      </c>
      <c r="F24" s="514">
        <v>55550</v>
      </c>
      <c r="G24" s="527">
        <v>238600</v>
      </c>
      <c r="H24" s="514">
        <v>61798.3</v>
      </c>
      <c r="I24" s="514">
        <v>61798.3</v>
      </c>
      <c r="J24" s="514">
        <v>61798.3</v>
      </c>
      <c r="K24" s="514">
        <v>61798.3</v>
      </c>
      <c r="L24" s="514">
        <v>191801.7</v>
      </c>
    </row>
    <row r="25" spans="3:12" ht="15">
      <c r="C25" s="406"/>
      <c r="D25" s="407" t="s">
        <v>688</v>
      </c>
      <c r="E25" s="514">
        <v>240174.22</v>
      </c>
      <c r="F25" s="514">
        <v>368079.22</v>
      </c>
      <c r="G25" s="527">
        <v>384348.44</v>
      </c>
      <c r="H25" s="514">
        <v>22315.16</v>
      </c>
      <c r="I25" s="514">
        <v>20036.32</v>
      </c>
      <c r="J25" s="514">
        <v>20036.32</v>
      </c>
      <c r="K25" s="514">
        <v>20036.32</v>
      </c>
      <c r="L25" s="514">
        <v>588217.12</v>
      </c>
    </row>
    <row r="26" spans="3:12" s="934" customFormat="1" ht="15">
      <c r="C26" s="948" t="s">
        <v>87</v>
      </c>
      <c r="D26" s="947"/>
      <c r="E26" s="940">
        <v>8766646.0500000007</v>
      </c>
      <c r="F26" s="940">
        <v>4959068.78</v>
      </c>
      <c r="G26" s="939">
        <f>+E26+F26</f>
        <v>13725714.830000002</v>
      </c>
      <c r="H26" s="945">
        <v>1678442.32</v>
      </c>
      <c r="I26" s="945">
        <v>1673369.41</v>
      </c>
      <c r="J26" s="935">
        <f>SUM(J27:J35)</f>
        <v>1673369.41</v>
      </c>
      <c r="K26" s="945">
        <v>1665513.96</v>
      </c>
      <c r="L26" s="935">
        <f>+G26-I26</f>
        <v>12052345.420000002</v>
      </c>
    </row>
    <row r="27" spans="3:12" ht="15">
      <c r="C27" s="647"/>
      <c r="D27" s="643" t="s">
        <v>304</v>
      </c>
      <c r="E27" s="514">
        <v>820908.35</v>
      </c>
      <c r="F27" s="514">
        <v>745908.35</v>
      </c>
      <c r="G27" s="527">
        <f>E27+F27</f>
        <v>1566816.7</v>
      </c>
      <c r="H27" s="514">
        <v>351410.66</v>
      </c>
      <c r="I27" s="514">
        <v>351410.66</v>
      </c>
      <c r="J27" s="514">
        <v>351410.66</v>
      </c>
      <c r="K27" s="514">
        <v>351410.66</v>
      </c>
      <c r="L27" s="514">
        <v>1215406.04</v>
      </c>
    </row>
    <row r="28" spans="3:12" ht="15">
      <c r="C28" s="406"/>
      <c r="D28" s="407" t="s">
        <v>689</v>
      </c>
      <c r="E28" s="514">
        <v>726904</v>
      </c>
      <c r="F28" s="514">
        <v>487504</v>
      </c>
      <c r="G28" s="527">
        <f>E28+F28</f>
        <v>1214408</v>
      </c>
      <c r="H28" s="514">
        <v>78601.679999999993</v>
      </c>
      <c r="I28" s="514">
        <v>78601.679999999993</v>
      </c>
      <c r="J28" s="514">
        <v>78601.679999999993</v>
      </c>
      <c r="K28" s="514">
        <v>78601.679999999993</v>
      </c>
      <c r="L28" s="514">
        <v>1135806.32</v>
      </c>
    </row>
    <row r="29" spans="3:12" ht="15">
      <c r="C29" s="406"/>
      <c r="D29" s="407" t="s">
        <v>299</v>
      </c>
      <c r="E29" s="514">
        <v>1386327.84</v>
      </c>
      <c r="F29" s="514">
        <v>1067250.8400000001</v>
      </c>
      <c r="G29" s="527">
        <f>E29+F29</f>
        <v>2453578.6800000002</v>
      </c>
      <c r="H29" s="514">
        <v>94094.32</v>
      </c>
      <c r="I29" s="514">
        <v>92791.41</v>
      </c>
      <c r="J29" s="514">
        <v>92791.41</v>
      </c>
      <c r="K29" s="514">
        <v>92791.41</v>
      </c>
      <c r="L29" s="514">
        <v>2360787.27</v>
      </c>
    </row>
    <row r="30" spans="3:12" ht="15">
      <c r="C30" s="406"/>
      <c r="D30" s="407" t="s">
        <v>300</v>
      </c>
      <c r="E30" s="514">
        <v>213600</v>
      </c>
      <c r="F30" s="514">
        <v>213600</v>
      </c>
      <c r="G30" s="527">
        <f>E30+F30</f>
        <v>427200</v>
      </c>
      <c r="H30" s="514">
        <v>19344.150000000001</v>
      </c>
      <c r="I30" s="514">
        <v>19344.150000000001</v>
      </c>
      <c r="J30" s="514">
        <v>19344.150000000001</v>
      </c>
      <c r="K30" s="514">
        <v>14673.5</v>
      </c>
      <c r="L30" s="514">
        <v>407855.85</v>
      </c>
    </row>
    <row r="31" spans="3:12" ht="15">
      <c r="C31" s="406"/>
      <c r="D31" s="407" t="s">
        <v>690</v>
      </c>
      <c r="E31" s="514">
        <v>1666152.75</v>
      </c>
      <c r="F31" s="514">
        <v>1462292.48</v>
      </c>
      <c r="G31" s="527">
        <f>E31+F31</f>
        <v>3128445.23</v>
      </c>
      <c r="H31" s="514">
        <v>217573.31</v>
      </c>
      <c r="I31" s="514">
        <v>213803.31</v>
      </c>
      <c r="J31" s="514">
        <v>213803.31</v>
      </c>
      <c r="K31" s="514">
        <v>213803.31</v>
      </c>
      <c r="L31" s="514">
        <v>2914641.9199999999</v>
      </c>
    </row>
    <row r="32" spans="3:12" ht="15">
      <c r="C32" s="406"/>
      <c r="D32" s="407" t="s">
        <v>305</v>
      </c>
      <c r="E32" s="514">
        <v>297670</v>
      </c>
      <c r="F32" s="514">
        <v>47670</v>
      </c>
      <c r="G32" s="527">
        <f>E32+F32</f>
        <v>345340</v>
      </c>
      <c r="H32" s="514">
        <v>32781.599999999999</v>
      </c>
      <c r="I32" s="514">
        <v>32781.599999999999</v>
      </c>
      <c r="J32" s="514">
        <v>32781.599999999999</v>
      </c>
      <c r="K32" s="514">
        <v>32781.599999999999</v>
      </c>
      <c r="L32" s="514">
        <v>312558.40000000002</v>
      </c>
    </row>
    <row r="33" spans="3:12" ht="15">
      <c r="C33" s="406"/>
      <c r="D33" s="407" t="s">
        <v>691</v>
      </c>
      <c r="E33" s="514">
        <v>816001.83</v>
      </c>
      <c r="F33" s="514">
        <v>341927.83</v>
      </c>
      <c r="G33" s="527">
        <f>E33+F33</f>
        <v>1157929.6599999999</v>
      </c>
      <c r="H33" s="514">
        <v>50138.57</v>
      </c>
      <c r="I33" s="514">
        <v>50138.57</v>
      </c>
      <c r="J33" s="514">
        <v>50138.57</v>
      </c>
      <c r="K33" s="514">
        <v>46953.77</v>
      </c>
      <c r="L33" s="514">
        <v>1107791.0900000001</v>
      </c>
    </row>
    <row r="34" spans="3:12" ht="15">
      <c r="C34" s="406"/>
      <c r="D34" s="407" t="s">
        <v>306</v>
      </c>
      <c r="E34" s="514">
        <v>1033748.4</v>
      </c>
      <c r="F34" s="514">
        <v>302322.40000000002</v>
      </c>
      <c r="G34" s="527">
        <f>E34+F34</f>
        <v>1336070.8</v>
      </c>
      <c r="H34" s="514">
        <v>50138.57</v>
      </c>
      <c r="I34" s="514">
        <v>84255.03</v>
      </c>
      <c r="J34" s="514">
        <v>84255.03</v>
      </c>
      <c r="K34" s="514">
        <v>84255.03</v>
      </c>
      <c r="L34" s="514">
        <v>1251815.77</v>
      </c>
    </row>
    <row r="35" spans="3:12" ht="15">
      <c r="C35" s="406"/>
      <c r="D35" s="407" t="s">
        <v>233</v>
      </c>
      <c r="E35" s="514">
        <v>1805332.88</v>
      </c>
      <c r="F35" s="514">
        <v>290592.88</v>
      </c>
      <c r="G35" s="527">
        <f>E35+F35</f>
        <v>2095925.7599999998</v>
      </c>
      <c r="H35" s="514">
        <v>750243</v>
      </c>
      <c r="I35" s="514">
        <v>750243</v>
      </c>
      <c r="J35" s="514">
        <v>750243</v>
      </c>
      <c r="K35" s="514">
        <v>750243</v>
      </c>
      <c r="L35" s="514">
        <v>1345682.76</v>
      </c>
    </row>
    <row r="36" spans="3:12" s="934" customFormat="1" ht="15">
      <c r="C36" s="948" t="s">
        <v>216</v>
      </c>
      <c r="D36" s="947"/>
      <c r="E36" s="940">
        <v>402700</v>
      </c>
      <c r="F36" s="945">
        <v>389409</v>
      </c>
      <c r="G36" s="939">
        <f>+E36+F36</f>
        <v>792109</v>
      </c>
      <c r="H36" s="938">
        <v>40221.94</v>
      </c>
      <c r="I36" s="938">
        <v>40221.94</v>
      </c>
      <c r="J36" s="938">
        <v>40221.94</v>
      </c>
      <c r="K36" s="938">
        <v>40221.94</v>
      </c>
      <c r="L36" s="938">
        <v>751887.06</v>
      </c>
    </row>
    <row r="37" spans="3:12" ht="15">
      <c r="C37" s="406"/>
      <c r="D37" s="407" t="s">
        <v>96</v>
      </c>
      <c r="E37" s="514">
        <v>402700</v>
      </c>
      <c r="F37" s="514">
        <v>389409</v>
      </c>
      <c r="G37" s="527">
        <f>E37+F37</f>
        <v>792109</v>
      </c>
      <c r="H37" s="514">
        <v>40221.94</v>
      </c>
      <c r="I37" s="514">
        <v>40221.94</v>
      </c>
      <c r="J37" s="514">
        <v>40221.94</v>
      </c>
      <c r="K37" s="514">
        <v>40221.94</v>
      </c>
      <c r="L37" s="514">
        <v>751887.06</v>
      </c>
    </row>
    <row r="38" spans="3:12" s="934" customFormat="1" ht="15">
      <c r="C38" s="948" t="s">
        <v>234</v>
      </c>
      <c r="D38" s="947"/>
      <c r="E38" s="940">
        <v>5000000</v>
      </c>
      <c r="F38" s="938">
        <v>4229142.51</v>
      </c>
      <c r="G38" s="939">
        <f>+E38+F38</f>
        <v>9229142.5099999998</v>
      </c>
      <c r="H38" s="936">
        <f>SUM(H39:H43)</f>
        <v>145000</v>
      </c>
      <c r="I38" s="937">
        <v>0</v>
      </c>
      <c r="J38" s="936">
        <v>0</v>
      </c>
      <c r="K38" s="940">
        <v>0</v>
      </c>
      <c r="L38" s="935">
        <f>+G38-I38</f>
        <v>9229142.5099999998</v>
      </c>
    </row>
    <row r="39" spans="3:12" ht="15">
      <c r="C39" s="647"/>
      <c r="D39" s="643" t="s">
        <v>346</v>
      </c>
      <c r="E39" s="888">
        <v>0</v>
      </c>
      <c r="F39" s="514">
        <v>0</v>
      </c>
      <c r="G39" s="527">
        <f>E39+F39</f>
        <v>0</v>
      </c>
      <c r="H39" s="514">
        <v>0</v>
      </c>
      <c r="I39" s="514">
        <v>0</v>
      </c>
      <c r="J39" s="514">
        <v>0</v>
      </c>
      <c r="K39" s="514">
        <v>0</v>
      </c>
      <c r="L39" s="514">
        <v>2478219.35</v>
      </c>
    </row>
    <row r="40" spans="3:12" ht="15">
      <c r="C40" s="647"/>
      <c r="D40" s="407" t="s">
        <v>347</v>
      </c>
      <c r="E40" s="888">
        <v>0</v>
      </c>
      <c r="F40" s="514">
        <v>0</v>
      </c>
      <c r="G40" s="527">
        <f>E40+F40</f>
        <v>0</v>
      </c>
      <c r="H40" s="514">
        <v>0</v>
      </c>
      <c r="I40" s="888">
        <v>0</v>
      </c>
      <c r="J40" s="888">
        <v>0</v>
      </c>
      <c r="K40" s="888">
        <v>0</v>
      </c>
      <c r="L40" s="514">
        <v>1546064.52</v>
      </c>
    </row>
    <row r="41" spans="3:12" ht="15">
      <c r="C41" s="406"/>
      <c r="D41" s="643" t="s">
        <v>348</v>
      </c>
      <c r="E41" s="888">
        <v>0</v>
      </c>
      <c r="F41" s="514">
        <v>0</v>
      </c>
      <c r="G41" s="527">
        <f>E41+F41</f>
        <v>0</v>
      </c>
      <c r="H41" s="514">
        <v>0</v>
      </c>
      <c r="I41" s="514">
        <v>0</v>
      </c>
      <c r="J41" s="514">
        <v>0</v>
      </c>
      <c r="K41" s="514">
        <v>0</v>
      </c>
      <c r="L41" s="514">
        <f>G41-I41</f>
        <v>0</v>
      </c>
    </row>
    <row r="42" spans="3:12" ht="15">
      <c r="C42" s="406"/>
      <c r="D42" s="278" t="s">
        <v>349</v>
      </c>
      <c r="E42" s="514">
        <v>5000000</v>
      </c>
      <c r="F42" s="514">
        <v>4229142.51</v>
      </c>
      <c r="G42" s="527">
        <f>E42+F42</f>
        <v>9229142.5099999998</v>
      </c>
      <c r="H42" s="514">
        <v>145000</v>
      </c>
      <c r="I42" s="514">
        <v>0</v>
      </c>
      <c r="J42" s="514">
        <v>0</v>
      </c>
      <c r="K42" s="514">
        <v>0</v>
      </c>
      <c r="L42" s="514">
        <v>5000000</v>
      </c>
    </row>
    <row r="43" spans="3:12" ht="15">
      <c r="C43" s="406"/>
      <c r="D43" s="407" t="s">
        <v>692</v>
      </c>
      <c r="E43" s="888">
        <v>0</v>
      </c>
      <c r="F43" s="514">
        <v>0</v>
      </c>
      <c r="G43" s="527">
        <f>E43+F43</f>
        <v>0</v>
      </c>
      <c r="H43" s="514">
        <v>0</v>
      </c>
      <c r="I43" s="514">
        <v>0</v>
      </c>
      <c r="J43" s="514">
        <v>0</v>
      </c>
      <c r="K43" s="514">
        <v>0</v>
      </c>
      <c r="L43" s="514">
        <v>204858.64</v>
      </c>
    </row>
    <row r="44" spans="3:12" s="934" customFormat="1" ht="15">
      <c r="C44" s="942" t="s">
        <v>125</v>
      </c>
      <c r="D44" s="941"/>
      <c r="E44" s="946">
        <f>SUM(E45:E46)</f>
        <v>800000</v>
      </c>
      <c r="F44" s="945">
        <v>10050235.49</v>
      </c>
      <c r="G44" s="944">
        <f>SUM(E44:F44)</f>
        <v>10850235.49</v>
      </c>
      <c r="H44" s="938">
        <v>1390797.94</v>
      </c>
      <c r="I44" s="938">
        <v>1390797.94</v>
      </c>
      <c r="J44" s="938">
        <v>1390797.94</v>
      </c>
      <c r="K44" s="938">
        <v>1390797.94</v>
      </c>
      <c r="L44" s="935">
        <f>+G44-I44</f>
        <v>9459437.5500000007</v>
      </c>
    </row>
    <row r="45" spans="3:12" ht="15">
      <c r="C45" s="534"/>
      <c r="D45" s="407" t="s">
        <v>693</v>
      </c>
      <c r="E45" s="514">
        <v>0</v>
      </c>
      <c r="F45" s="888">
        <v>0</v>
      </c>
      <c r="G45" s="943">
        <f>E45+F45</f>
        <v>0</v>
      </c>
      <c r="H45" s="514">
        <v>0</v>
      </c>
      <c r="I45" s="514">
        <v>1390797.94</v>
      </c>
      <c r="J45" s="514">
        <v>1390797.94</v>
      </c>
      <c r="K45" s="514">
        <v>1390797.94</v>
      </c>
      <c r="L45" s="514">
        <v>9459437.5500000007</v>
      </c>
    </row>
    <row r="46" spans="3:12" ht="15">
      <c r="C46" s="406"/>
      <c r="D46" s="407" t="s">
        <v>694</v>
      </c>
      <c r="E46" s="514">
        <v>800000</v>
      </c>
      <c r="F46" s="514">
        <v>10050235.49</v>
      </c>
      <c r="G46" s="527">
        <f>E46+F46</f>
        <v>10850235.49</v>
      </c>
      <c r="H46" s="514">
        <v>0</v>
      </c>
      <c r="I46" s="514">
        <v>0</v>
      </c>
      <c r="J46" s="514">
        <v>0</v>
      </c>
      <c r="K46" s="514">
        <v>0</v>
      </c>
      <c r="L46" s="514">
        <f>G46-I46</f>
        <v>10850235.49</v>
      </c>
    </row>
    <row r="47" spans="3:12" s="934" customFormat="1" ht="15">
      <c r="C47" s="942" t="s">
        <v>695</v>
      </c>
      <c r="D47" s="941"/>
      <c r="E47" s="935">
        <f>SUM(E48)</f>
        <v>4052207.99</v>
      </c>
      <c r="F47" s="940">
        <v>2977718.16</v>
      </c>
      <c r="G47" s="939">
        <f>E47+F47</f>
        <v>7029926.1500000004</v>
      </c>
      <c r="H47" s="938">
        <v>1390797.94</v>
      </c>
      <c r="I47" s="937">
        <v>0</v>
      </c>
      <c r="J47" s="937">
        <v>0</v>
      </c>
      <c r="K47" s="936">
        <v>0</v>
      </c>
      <c r="L47" s="935">
        <f>+G47-I47</f>
        <v>7029926.1500000004</v>
      </c>
    </row>
    <row r="48" spans="3:12" ht="15">
      <c r="C48" s="406"/>
      <c r="D48" s="280" t="s">
        <v>696</v>
      </c>
      <c r="E48" s="519">
        <v>4052207.99</v>
      </c>
      <c r="F48" s="519">
        <v>2977718.16</v>
      </c>
      <c r="G48" s="520">
        <f>E48+F48</f>
        <v>7029926.1500000004</v>
      </c>
      <c r="H48" s="891">
        <v>0</v>
      </c>
      <c r="I48" s="906">
        <v>0</v>
      </c>
      <c r="J48" s="891">
        <v>0</v>
      </c>
      <c r="K48" s="891">
        <v>0</v>
      </c>
      <c r="L48" s="519">
        <f>G48-I48</f>
        <v>7029926.1500000004</v>
      </c>
    </row>
    <row r="49" spans="1:13" s="928" customFormat="1">
      <c r="A49" s="929"/>
      <c r="B49" s="929"/>
      <c r="C49" s="933"/>
      <c r="D49" s="932" t="s">
        <v>227</v>
      </c>
      <c r="E49" s="930">
        <f>+E10+E17+E26+E36+E38+E44+E47</f>
        <v>43470969.68</v>
      </c>
      <c r="F49" s="930">
        <f>+F10+F17+F26+F36+F38+F44+F47</f>
        <v>45442769.850000009</v>
      </c>
      <c r="G49" s="931">
        <f>+G10+G17+G26+G36+G38+G44+G47</f>
        <v>88913739.530000001</v>
      </c>
      <c r="H49" s="931">
        <f>+H10+H17+H26+H36+H38+H44</f>
        <v>12963132.489999998</v>
      </c>
      <c r="I49" s="930">
        <f>+I10+I17+I26+I36+I38+I44</f>
        <v>12588590.76</v>
      </c>
      <c r="J49" s="930">
        <f>+J10+J17+J26+J36+J38+J44</f>
        <v>12588590.76</v>
      </c>
      <c r="K49" s="930">
        <f>+K10+K17+K26+K36+K38+K44</f>
        <v>12579516.309999999</v>
      </c>
      <c r="L49" s="930">
        <f>+L10+L17+L26+L36+L38+L44+L47</f>
        <v>76325148.770000011</v>
      </c>
      <c r="M49" s="929"/>
    </row>
    <row r="50" spans="1:13" ht="6.75" customHeight="1">
      <c r="F50" s="279"/>
      <c r="I50" s="279"/>
    </row>
    <row r="51" spans="1:13">
      <c r="C51" s="16" t="s">
        <v>76</v>
      </c>
      <c r="G51" s="405"/>
      <c r="H51" s="405"/>
      <c r="I51" s="405"/>
      <c r="J51" s="405"/>
      <c r="K51" s="405"/>
      <c r="L51" s="405"/>
    </row>
    <row r="52" spans="1:13">
      <c r="C52" s="16"/>
      <c r="G52" s="405"/>
      <c r="H52" s="405"/>
      <c r="I52" s="405"/>
      <c r="J52" s="405"/>
      <c r="K52" s="405"/>
      <c r="L52" s="405"/>
    </row>
    <row r="53" spans="1:13">
      <c r="C53" s="16"/>
      <c r="G53" s="405"/>
      <c r="H53" s="405"/>
      <c r="I53" s="405"/>
      <c r="J53" s="405"/>
      <c r="K53" s="405"/>
      <c r="L53" s="405"/>
    </row>
    <row r="54" spans="1:13">
      <c r="C54" s="16"/>
      <c r="G54" s="405"/>
      <c r="H54" s="405"/>
      <c r="I54" s="405"/>
      <c r="J54" s="405"/>
      <c r="K54" s="405"/>
      <c r="L54" s="405"/>
    </row>
    <row r="55" spans="1:13">
      <c r="C55" s="16"/>
      <c r="G55" s="405"/>
      <c r="H55" s="405"/>
      <c r="I55" s="405"/>
      <c r="J55" s="405"/>
      <c r="K55" s="405"/>
      <c r="L55" s="405"/>
    </row>
    <row r="56" spans="1:13">
      <c r="C56" s="16"/>
      <c r="G56" s="405"/>
      <c r="H56" s="405"/>
      <c r="I56" s="405"/>
      <c r="J56" s="405"/>
      <c r="K56" s="405"/>
      <c r="L56" s="405"/>
    </row>
    <row r="57" spans="1:13">
      <c r="D57" s="280"/>
    </row>
    <row r="58" spans="1:13">
      <c r="D58" s="638" t="s">
        <v>3153</v>
      </c>
      <c r="G58" s="673" t="s">
        <v>653</v>
      </c>
      <c r="H58" s="673"/>
      <c r="I58" s="673"/>
      <c r="J58" s="673"/>
      <c r="K58" s="673"/>
      <c r="L58" s="673"/>
    </row>
    <row r="59" spans="1:13">
      <c r="D59" s="638" t="s">
        <v>3155</v>
      </c>
      <c r="G59" s="669" t="s">
        <v>669</v>
      </c>
      <c r="H59" s="669"/>
      <c r="I59" s="669"/>
      <c r="J59" s="669"/>
      <c r="K59" s="669"/>
      <c r="L59" s="669"/>
    </row>
    <row r="60" spans="1:13">
      <c r="I60" s="669" t="s">
        <v>72</v>
      </c>
      <c r="J60" s="669"/>
    </row>
    <row r="61" spans="1:13">
      <c r="I61" s="638"/>
      <c r="J61" s="638"/>
    </row>
    <row r="62" spans="1:13">
      <c r="I62" s="638"/>
      <c r="J62" s="638"/>
    </row>
    <row r="63" spans="1:13">
      <c r="I63" s="638"/>
      <c r="J63" s="638"/>
    </row>
    <row r="64" spans="1:13">
      <c r="I64" s="638"/>
      <c r="J64" s="638"/>
    </row>
    <row r="65" spans="5:10">
      <c r="I65" s="638"/>
      <c r="J65" s="638"/>
    </row>
    <row r="66" spans="5:10">
      <c r="E66" s="280"/>
      <c r="F66" s="280"/>
      <c r="G66" s="280"/>
    </row>
    <row r="67" spans="5:10">
      <c r="E67" s="673" t="s">
        <v>671</v>
      </c>
      <c r="F67" s="673"/>
      <c r="G67" s="673"/>
    </row>
    <row r="68" spans="5:10">
      <c r="E68" s="530" t="s">
        <v>672</v>
      </c>
      <c r="F68" s="530"/>
      <c r="G68" s="530"/>
    </row>
    <row r="69" spans="5:10">
      <c r="F69" s="638" t="s">
        <v>73</v>
      </c>
    </row>
  </sheetData>
  <mergeCells count="16">
    <mergeCell ref="E7:K7"/>
    <mergeCell ref="E5:I5"/>
    <mergeCell ref="C10:D10"/>
    <mergeCell ref="C17:D17"/>
    <mergeCell ref="C26:D26"/>
    <mergeCell ref="C36:D36"/>
    <mergeCell ref="C1:L1"/>
    <mergeCell ref="C2:L2"/>
    <mergeCell ref="C3:L3"/>
    <mergeCell ref="E67:G67"/>
    <mergeCell ref="I60:J60"/>
    <mergeCell ref="G58:L58"/>
    <mergeCell ref="G59:L59"/>
    <mergeCell ref="L7:L8"/>
    <mergeCell ref="C38:D38"/>
    <mergeCell ref="C7:D9"/>
  </mergeCells>
  <pageMargins left="0.7" right="0.7" top="0.44" bottom="0.75" header="0.3" footer="0.3"/>
  <pageSetup scale="5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L66"/>
  <sheetViews>
    <sheetView showGridLines="0" topLeftCell="B1" zoomScale="85" zoomScaleNormal="85" workbookViewId="0">
      <selection activeCell="Q17" sqref="Q17"/>
    </sheetView>
  </sheetViews>
  <sheetFormatPr baseColWidth="10" defaultRowHeight="12.75"/>
  <cols>
    <col min="1" max="1" width="18.7109375" style="26" customWidth="1"/>
    <col min="2" max="2" width="4.5703125" style="424" customWidth="1"/>
    <col min="3" max="3" width="60.28515625" style="273" customWidth="1"/>
    <col min="4" max="4" width="14.140625" style="273" bestFit="1" customWidth="1"/>
    <col min="5" max="5" width="14.5703125" style="273" customWidth="1"/>
    <col min="6" max="6" width="14.85546875" style="273" customWidth="1"/>
    <col min="7" max="7" width="15" style="273" customWidth="1"/>
    <col min="8" max="8" width="14" style="273" customWidth="1"/>
    <col min="9" max="9" width="14.140625" style="273" customWidth="1"/>
    <col min="10" max="10" width="14.42578125" style="273" customWidth="1"/>
    <col min="11" max="11" width="14.140625" style="273" bestFit="1" customWidth="1"/>
    <col min="12" max="12" width="3.28515625" style="26" customWidth="1"/>
    <col min="13" max="16384" width="11.42578125" style="273"/>
  </cols>
  <sheetData>
    <row r="1" spans="1:12" ht="18.75" customHeight="1">
      <c r="B1" s="683" t="s">
        <v>460</v>
      </c>
      <c r="C1" s="683"/>
      <c r="D1" s="683"/>
      <c r="E1" s="683"/>
      <c r="F1" s="683"/>
      <c r="G1" s="683"/>
      <c r="H1" s="683"/>
      <c r="I1" s="683"/>
      <c r="J1" s="683"/>
      <c r="K1" s="683"/>
    </row>
    <row r="2" spans="1:12" ht="18.75" customHeight="1">
      <c r="B2" s="683" t="s">
        <v>464</v>
      </c>
      <c r="C2" s="683"/>
      <c r="D2" s="683"/>
      <c r="E2" s="683"/>
      <c r="F2" s="683"/>
      <c r="G2" s="683"/>
      <c r="H2" s="683"/>
      <c r="I2" s="683"/>
      <c r="J2" s="683"/>
      <c r="K2" s="683"/>
    </row>
    <row r="3" spans="1:12" ht="18.75" customHeight="1">
      <c r="B3" s="683" t="s">
        <v>3157</v>
      </c>
      <c r="C3" s="683"/>
      <c r="D3" s="683"/>
      <c r="E3" s="683"/>
      <c r="F3" s="683"/>
      <c r="G3" s="683"/>
      <c r="H3" s="683"/>
      <c r="I3" s="683"/>
      <c r="J3" s="683"/>
      <c r="K3" s="683"/>
    </row>
    <row r="4" spans="1:12" s="26" customFormat="1" ht="9" customHeight="1">
      <c r="B4" s="409"/>
      <c r="C4" s="409"/>
      <c r="D4" s="409"/>
      <c r="E4" s="409"/>
      <c r="F4" s="409"/>
      <c r="G4" s="409"/>
      <c r="H4" s="409"/>
      <c r="I4" s="409"/>
      <c r="J4" s="409"/>
      <c r="K4" s="409"/>
    </row>
    <row r="5" spans="1:12" s="26" customFormat="1" ht="21.75" customHeight="1">
      <c r="C5" s="31" t="s">
        <v>3</v>
      </c>
      <c r="D5" s="286" t="s">
        <v>559</v>
      </c>
      <c r="E5" s="286"/>
      <c r="F5" s="410"/>
      <c r="G5" s="410"/>
      <c r="H5" s="410"/>
      <c r="I5" s="410"/>
      <c r="J5" s="410"/>
      <c r="K5" s="411"/>
    </row>
    <row r="6" spans="1:12" s="26" customFormat="1" ht="9" customHeight="1">
      <c r="B6" s="411"/>
      <c r="C6" s="411"/>
      <c r="D6" s="411"/>
      <c r="E6" s="411"/>
      <c r="F6" s="411"/>
      <c r="G6" s="411"/>
      <c r="H6" s="411"/>
      <c r="I6" s="411"/>
      <c r="J6" s="411"/>
      <c r="K6" s="411"/>
    </row>
    <row r="7" spans="1:12">
      <c r="B7" s="779" t="s">
        <v>74</v>
      </c>
      <c r="C7" s="779"/>
      <c r="D7" s="780" t="s">
        <v>221</v>
      </c>
      <c r="E7" s="780"/>
      <c r="F7" s="780"/>
      <c r="G7" s="780"/>
      <c r="H7" s="780"/>
      <c r="I7" s="780"/>
      <c r="J7" s="780"/>
      <c r="K7" s="780" t="s">
        <v>222</v>
      </c>
    </row>
    <row r="8" spans="1:12" ht="25.5">
      <c r="B8" s="779"/>
      <c r="C8" s="779"/>
      <c r="D8" s="646" t="s">
        <v>223</v>
      </c>
      <c r="E8" s="646" t="s">
        <v>224</v>
      </c>
      <c r="F8" s="646" t="s">
        <v>203</v>
      </c>
      <c r="G8" s="646" t="s">
        <v>412</v>
      </c>
      <c r="H8" s="646" t="s">
        <v>204</v>
      </c>
      <c r="I8" s="646" t="s">
        <v>413</v>
      </c>
      <c r="J8" s="646" t="s">
        <v>225</v>
      </c>
      <c r="K8" s="780"/>
    </row>
    <row r="9" spans="1:12">
      <c r="B9" s="779"/>
      <c r="C9" s="779"/>
      <c r="D9" s="646">
        <v>1</v>
      </c>
      <c r="E9" s="646">
        <v>2</v>
      </c>
      <c r="F9" s="646" t="s">
        <v>226</v>
      </c>
      <c r="G9" s="646">
        <v>4</v>
      </c>
      <c r="H9" s="646">
        <v>5</v>
      </c>
      <c r="I9" s="646">
        <v>6</v>
      </c>
      <c r="J9" s="646">
        <v>7</v>
      </c>
      <c r="K9" s="646" t="s">
        <v>475</v>
      </c>
    </row>
    <row r="10" spans="1:12" ht="3" customHeight="1">
      <c r="B10" s="412"/>
      <c r="C10" s="400"/>
      <c r="D10" s="413"/>
      <c r="E10" s="413"/>
      <c r="F10" s="413"/>
      <c r="G10" s="413"/>
      <c r="H10" s="413"/>
      <c r="I10" s="413"/>
      <c r="J10" s="413"/>
      <c r="K10" s="413"/>
    </row>
    <row r="11" spans="1:12" s="414" customFormat="1">
      <c r="A11" s="94"/>
      <c r="B11" s="788" t="s">
        <v>235</v>
      </c>
      <c r="C11" s="789"/>
      <c r="D11" s="970">
        <f>SUM(D12:D20)</f>
        <v>0</v>
      </c>
      <c r="E11" s="970">
        <f>SUM(E12:E20)</f>
        <v>0</v>
      </c>
      <c r="F11" s="970">
        <f>SUM(F12:F20)</f>
        <v>0</v>
      </c>
      <c r="G11" s="970">
        <f>SUM(G12:G20)</f>
        <v>0</v>
      </c>
      <c r="H11" s="970">
        <f>SUM(H12:H20)</f>
        <v>0</v>
      </c>
      <c r="I11" s="970">
        <f>SUM(I12:I20)</f>
        <v>0</v>
      </c>
      <c r="J11" s="970">
        <f>SUM(J12:J20)</f>
        <v>0</v>
      </c>
      <c r="K11" s="970">
        <f>SUM(K12:K20)</f>
        <v>0</v>
      </c>
      <c r="L11" s="94"/>
    </row>
    <row r="12" spans="1:12" s="414" customFormat="1">
      <c r="A12" s="94"/>
      <c r="B12" s="415"/>
      <c r="C12" s="416" t="s">
        <v>236</v>
      </c>
      <c r="D12" s="917">
        <v>0</v>
      </c>
      <c r="E12" s="917">
        <v>0</v>
      </c>
      <c r="F12" s="917">
        <f>+D12+E12</f>
        <v>0</v>
      </c>
      <c r="G12" s="917">
        <v>0</v>
      </c>
      <c r="H12" s="917">
        <v>0</v>
      </c>
      <c r="I12" s="917">
        <v>0</v>
      </c>
      <c r="J12" s="917">
        <v>0</v>
      </c>
      <c r="K12" s="917">
        <f>+F12-H12</f>
        <v>0</v>
      </c>
      <c r="L12" s="94"/>
    </row>
    <row r="13" spans="1:12" s="414" customFormat="1">
      <c r="A13" s="94"/>
      <c r="B13" s="415"/>
      <c r="C13" s="416" t="s">
        <v>237</v>
      </c>
      <c r="D13" s="917">
        <v>0</v>
      </c>
      <c r="E13" s="917">
        <v>0</v>
      </c>
      <c r="F13" s="962">
        <f>+D13+E13</f>
        <v>0</v>
      </c>
      <c r="G13" s="917">
        <v>0</v>
      </c>
      <c r="H13" s="917">
        <v>0</v>
      </c>
      <c r="I13" s="917">
        <v>0</v>
      </c>
      <c r="J13" s="917">
        <v>0</v>
      </c>
      <c r="K13" s="965">
        <f>+F13-H13</f>
        <v>0</v>
      </c>
      <c r="L13" s="94"/>
    </row>
    <row r="14" spans="1:12" s="414" customFormat="1">
      <c r="A14" s="94"/>
      <c r="B14" s="415"/>
      <c r="C14" s="416" t="s">
        <v>238</v>
      </c>
      <c r="D14" s="917">
        <v>0</v>
      </c>
      <c r="E14" s="917">
        <v>0</v>
      </c>
      <c r="F14" s="962">
        <f>+D14+E14</f>
        <v>0</v>
      </c>
      <c r="G14" s="917">
        <v>0</v>
      </c>
      <c r="H14" s="917">
        <v>0</v>
      </c>
      <c r="I14" s="917">
        <v>0</v>
      </c>
      <c r="J14" s="917">
        <v>0</v>
      </c>
      <c r="K14" s="965">
        <f>+F14-H14</f>
        <v>0</v>
      </c>
      <c r="L14" s="94"/>
    </row>
    <row r="15" spans="1:12" s="414" customFormat="1">
      <c r="A15" s="94"/>
      <c r="B15" s="415"/>
      <c r="C15" s="416" t="s">
        <v>239</v>
      </c>
      <c r="D15" s="917">
        <v>0</v>
      </c>
      <c r="E15" s="917">
        <v>0</v>
      </c>
      <c r="F15" s="962">
        <f>+D15+E15</f>
        <v>0</v>
      </c>
      <c r="G15" s="917">
        <v>0</v>
      </c>
      <c r="H15" s="917">
        <v>0</v>
      </c>
      <c r="I15" s="917">
        <v>0</v>
      </c>
      <c r="J15" s="917">
        <v>0</v>
      </c>
      <c r="K15" s="965">
        <f>+F15-H15</f>
        <v>0</v>
      </c>
      <c r="L15" s="94"/>
    </row>
    <row r="16" spans="1:12" s="414" customFormat="1">
      <c r="A16" s="94"/>
      <c r="B16" s="415"/>
      <c r="C16" s="416" t="s">
        <v>240</v>
      </c>
      <c r="D16" s="917">
        <v>0</v>
      </c>
      <c r="E16" s="917">
        <v>0</v>
      </c>
      <c r="F16" s="962">
        <f>+D16+E16</f>
        <v>0</v>
      </c>
      <c r="G16" s="917">
        <v>0</v>
      </c>
      <c r="H16" s="917">
        <v>0</v>
      </c>
      <c r="I16" s="917">
        <v>0</v>
      </c>
      <c r="J16" s="917">
        <v>0</v>
      </c>
      <c r="K16" s="965">
        <f>+F16-H16</f>
        <v>0</v>
      </c>
      <c r="L16" s="94"/>
    </row>
    <row r="17" spans="1:12" s="414" customFormat="1">
      <c r="A17" s="94"/>
      <c r="B17" s="415"/>
      <c r="C17" s="416" t="s">
        <v>241</v>
      </c>
      <c r="D17" s="917">
        <v>0</v>
      </c>
      <c r="E17" s="917">
        <v>0</v>
      </c>
      <c r="F17" s="962">
        <f>+D17+E17</f>
        <v>0</v>
      </c>
      <c r="G17" s="917">
        <v>0</v>
      </c>
      <c r="H17" s="917">
        <v>0</v>
      </c>
      <c r="I17" s="917">
        <v>0</v>
      </c>
      <c r="J17" s="917">
        <v>0</v>
      </c>
      <c r="K17" s="965">
        <f>+F17-H17</f>
        <v>0</v>
      </c>
      <c r="L17" s="94"/>
    </row>
    <row r="18" spans="1:12" s="414" customFormat="1">
      <c r="A18" s="94"/>
      <c r="B18" s="415"/>
      <c r="C18" s="416" t="s">
        <v>242</v>
      </c>
      <c r="D18" s="917">
        <v>0</v>
      </c>
      <c r="E18" s="917">
        <v>0</v>
      </c>
      <c r="F18" s="962">
        <f>+D18+E18</f>
        <v>0</v>
      </c>
      <c r="G18" s="917">
        <v>0</v>
      </c>
      <c r="H18" s="917">
        <v>0</v>
      </c>
      <c r="I18" s="917">
        <v>0</v>
      </c>
      <c r="J18" s="917">
        <v>0</v>
      </c>
      <c r="K18" s="965">
        <f>+F18-H18</f>
        <v>0</v>
      </c>
      <c r="L18" s="94"/>
    </row>
    <row r="19" spans="1:12" s="414" customFormat="1">
      <c r="A19" s="94"/>
      <c r="B19" s="415"/>
      <c r="C19" s="416" t="s">
        <v>233</v>
      </c>
      <c r="D19" s="917">
        <v>0</v>
      </c>
      <c r="E19" s="917">
        <v>0</v>
      </c>
      <c r="F19" s="962">
        <f>+D19+E19</f>
        <v>0</v>
      </c>
      <c r="G19" s="917">
        <v>0</v>
      </c>
      <c r="H19" s="917">
        <v>0</v>
      </c>
      <c r="I19" s="917">
        <v>0</v>
      </c>
      <c r="J19" s="917">
        <v>0</v>
      </c>
      <c r="K19" s="965">
        <f>+F19-H19</f>
        <v>0</v>
      </c>
      <c r="L19" s="94"/>
    </row>
    <row r="20" spans="1:12" s="414" customFormat="1">
      <c r="A20" s="94"/>
      <c r="B20" s="415"/>
      <c r="C20" s="416"/>
      <c r="D20" s="917">
        <v>0</v>
      </c>
      <c r="E20" s="917">
        <v>0</v>
      </c>
      <c r="F20" s="962">
        <f>+D20+E20</f>
        <v>0</v>
      </c>
      <c r="G20" s="917">
        <v>0</v>
      </c>
      <c r="H20" s="917">
        <v>0</v>
      </c>
      <c r="I20" s="917">
        <v>0</v>
      </c>
      <c r="J20" s="917">
        <v>0</v>
      </c>
      <c r="K20" s="965">
        <v>0</v>
      </c>
      <c r="L20" s="94"/>
    </row>
    <row r="21" spans="1:12" s="418" customFormat="1" ht="15">
      <c r="A21" s="417"/>
      <c r="B21" s="788" t="s">
        <v>243</v>
      </c>
      <c r="C21" s="789"/>
      <c r="D21" s="535">
        <f>SUM(D22:D28)</f>
        <v>43470969.68</v>
      </c>
      <c r="E21" s="533">
        <v>45442769.850000001</v>
      </c>
      <c r="F21" s="969">
        <f>+D21+E21</f>
        <v>88913739.530000001</v>
      </c>
      <c r="G21" s="533">
        <v>12963132.49</v>
      </c>
      <c r="H21" s="535">
        <f>SUM(H22:H28)</f>
        <v>12588590.76</v>
      </c>
      <c r="I21" s="535">
        <f>SUM(I22:I28)</f>
        <v>12588590.76</v>
      </c>
      <c r="J21" s="535">
        <f>SUM(J22:J28)</f>
        <v>0</v>
      </c>
      <c r="K21" s="535">
        <f>+F21-H21</f>
        <v>76325148.769999996</v>
      </c>
      <c r="L21" s="417"/>
    </row>
    <row r="22" spans="1:12" s="414" customFormat="1">
      <c r="A22" s="94"/>
      <c r="B22" s="415"/>
      <c r="C22" s="416" t="s">
        <v>244</v>
      </c>
      <c r="D22" s="917">
        <v>0</v>
      </c>
      <c r="E22" s="917">
        <v>0</v>
      </c>
      <c r="F22" s="962">
        <f>+D22+E22</f>
        <v>0</v>
      </c>
      <c r="G22" s="917">
        <v>0</v>
      </c>
      <c r="H22" s="917">
        <v>0</v>
      </c>
      <c r="I22" s="917">
        <v>0</v>
      </c>
      <c r="J22" s="917">
        <v>0</v>
      </c>
      <c r="K22" s="965">
        <f>+F22-H22</f>
        <v>0</v>
      </c>
      <c r="L22" s="94"/>
    </row>
    <row r="23" spans="1:12" s="414" customFormat="1">
      <c r="A23" s="94"/>
      <c r="B23" s="415"/>
      <c r="C23" s="416" t="s">
        <v>245</v>
      </c>
      <c r="D23" s="917">
        <v>0</v>
      </c>
      <c r="E23" s="917">
        <v>0</v>
      </c>
      <c r="F23" s="962">
        <f>+D23+E23</f>
        <v>0</v>
      </c>
      <c r="G23" s="917">
        <v>0</v>
      </c>
      <c r="H23" s="917">
        <v>0</v>
      </c>
      <c r="I23" s="917">
        <v>0</v>
      </c>
      <c r="J23" s="917">
        <v>0</v>
      </c>
      <c r="K23" s="965">
        <f>+F23-H23</f>
        <v>0</v>
      </c>
      <c r="L23" s="94"/>
    </row>
    <row r="24" spans="1:12" s="414" customFormat="1">
      <c r="A24" s="94"/>
      <c r="B24" s="415"/>
      <c r="C24" s="416" t="s">
        <v>246</v>
      </c>
      <c r="D24" s="917">
        <v>0</v>
      </c>
      <c r="E24" s="917">
        <v>0</v>
      </c>
      <c r="F24" s="962">
        <f>+D24+E24</f>
        <v>0</v>
      </c>
      <c r="G24" s="917">
        <v>0</v>
      </c>
      <c r="H24" s="917">
        <v>0</v>
      </c>
      <c r="I24" s="917">
        <v>0</v>
      </c>
      <c r="J24" s="917">
        <v>0</v>
      </c>
      <c r="K24" s="965">
        <f>+F24-H24</f>
        <v>0</v>
      </c>
      <c r="L24" s="94"/>
    </row>
    <row r="25" spans="1:12" s="414" customFormat="1">
      <c r="A25" s="94"/>
      <c r="B25" s="415"/>
      <c r="C25" s="416" t="s">
        <v>247</v>
      </c>
      <c r="D25" s="917">
        <v>0</v>
      </c>
      <c r="E25" s="917">
        <v>0</v>
      </c>
      <c r="F25" s="962">
        <f>+D25+E25</f>
        <v>0</v>
      </c>
      <c r="G25" s="917">
        <v>0</v>
      </c>
      <c r="H25" s="917">
        <v>0</v>
      </c>
      <c r="I25" s="917">
        <v>0</v>
      </c>
      <c r="J25" s="917">
        <v>0</v>
      </c>
      <c r="K25" s="965">
        <f>+F25-H25</f>
        <v>0</v>
      </c>
      <c r="L25" s="94"/>
    </row>
    <row r="26" spans="1:12" s="418" customFormat="1" ht="15">
      <c r="A26" s="417"/>
      <c r="B26" s="968"/>
      <c r="C26" s="967" t="s">
        <v>248</v>
      </c>
      <c r="D26" s="898">
        <v>43470969.68</v>
      </c>
      <c r="E26" s="898">
        <v>45442769.850000001</v>
      </c>
      <c r="F26" s="966">
        <v>73590062.920000002</v>
      </c>
      <c r="G26" s="898">
        <v>12963132.49</v>
      </c>
      <c r="H26" s="898">
        <v>12588590.76</v>
      </c>
      <c r="I26" s="533">
        <v>12588590.76</v>
      </c>
      <c r="J26" s="535">
        <f>SUM(J27:J33)</f>
        <v>0</v>
      </c>
      <c r="K26" s="898">
        <v>76325148.769999996</v>
      </c>
      <c r="L26" s="417"/>
    </row>
    <row r="27" spans="1:12" s="414" customFormat="1">
      <c r="A27" s="94"/>
      <c r="B27" s="415"/>
      <c r="C27" s="416" t="s">
        <v>249</v>
      </c>
      <c r="D27" s="917">
        <v>0</v>
      </c>
      <c r="E27" s="917">
        <v>0</v>
      </c>
      <c r="F27" s="962">
        <f>+D27+E27</f>
        <v>0</v>
      </c>
      <c r="G27" s="917">
        <v>0</v>
      </c>
      <c r="H27" s="917">
        <v>0</v>
      </c>
      <c r="I27" s="917">
        <v>0</v>
      </c>
      <c r="J27" s="917">
        <v>0</v>
      </c>
      <c r="K27" s="965">
        <f>+F27-H27</f>
        <v>0</v>
      </c>
      <c r="L27" s="94"/>
    </row>
    <row r="28" spans="1:12" s="414" customFormat="1">
      <c r="A28" s="94"/>
      <c r="B28" s="415"/>
      <c r="C28" s="416" t="s">
        <v>250</v>
      </c>
      <c r="D28" s="917">
        <v>0</v>
      </c>
      <c r="E28" s="917">
        <v>0</v>
      </c>
      <c r="F28" s="962">
        <f>+D28+E28</f>
        <v>0</v>
      </c>
      <c r="G28" s="917">
        <v>0</v>
      </c>
      <c r="H28" s="917">
        <v>0</v>
      </c>
      <c r="I28" s="917">
        <v>0</v>
      </c>
      <c r="J28" s="917">
        <v>0</v>
      </c>
      <c r="K28" s="965">
        <f>+F28-H28</f>
        <v>0</v>
      </c>
      <c r="L28" s="94"/>
    </row>
    <row r="29" spans="1:12" s="414" customFormat="1">
      <c r="A29" s="94"/>
      <c r="B29" s="415"/>
      <c r="C29" s="416"/>
      <c r="D29" s="917">
        <v>0</v>
      </c>
      <c r="E29" s="917">
        <v>0</v>
      </c>
      <c r="F29" s="962">
        <f>+D29+E29</f>
        <v>0</v>
      </c>
      <c r="G29" s="917">
        <v>0</v>
      </c>
      <c r="H29" s="917">
        <v>0</v>
      </c>
      <c r="I29" s="917">
        <v>0</v>
      </c>
      <c r="J29" s="917">
        <v>0</v>
      </c>
      <c r="K29" s="964">
        <v>0</v>
      </c>
      <c r="L29" s="94"/>
    </row>
    <row r="30" spans="1:12" s="418" customFormat="1">
      <c r="A30" s="417"/>
      <c r="B30" s="788" t="s">
        <v>251</v>
      </c>
      <c r="C30" s="789"/>
      <c r="D30" s="962">
        <f>SUM(D31:D39)</f>
        <v>0</v>
      </c>
      <c r="E30" s="962">
        <f>SUM(E31:E39)</f>
        <v>0</v>
      </c>
      <c r="F30" s="962">
        <f>+D30+E30</f>
        <v>0</v>
      </c>
      <c r="G30" s="963">
        <v>0</v>
      </c>
      <c r="H30" s="963">
        <v>0</v>
      </c>
      <c r="I30" s="963">
        <v>0</v>
      </c>
      <c r="J30" s="963">
        <v>0</v>
      </c>
      <c r="K30" s="962">
        <f>+F30-H30-J30</f>
        <v>0</v>
      </c>
      <c r="L30" s="417"/>
    </row>
    <row r="31" spans="1:12" s="414" customFormat="1">
      <c r="A31" s="94"/>
      <c r="B31" s="415"/>
      <c r="C31" s="416" t="s">
        <v>252</v>
      </c>
      <c r="D31" s="917">
        <v>0</v>
      </c>
      <c r="E31" s="917">
        <v>0</v>
      </c>
      <c r="F31" s="961">
        <f>+D31+E31</f>
        <v>0</v>
      </c>
      <c r="G31" s="917">
        <v>0</v>
      </c>
      <c r="H31" s="917">
        <v>0</v>
      </c>
      <c r="I31" s="917">
        <v>0</v>
      </c>
      <c r="J31" s="917">
        <v>0</v>
      </c>
      <c r="K31" s="961">
        <f>+F31-H31</f>
        <v>0</v>
      </c>
      <c r="L31" s="94"/>
    </row>
    <row r="32" spans="1:12" s="414" customFormat="1">
      <c r="A32" s="94"/>
      <c r="B32" s="415"/>
      <c r="C32" s="416" t="s">
        <v>253</v>
      </c>
      <c r="D32" s="917">
        <v>0</v>
      </c>
      <c r="E32" s="917">
        <v>0</v>
      </c>
      <c r="F32" s="961">
        <f>+D32+E32</f>
        <v>0</v>
      </c>
      <c r="G32" s="917">
        <v>0</v>
      </c>
      <c r="H32" s="917">
        <v>0</v>
      </c>
      <c r="I32" s="917">
        <v>0</v>
      </c>
      <c r="J32" s="917">
        <v>0</v>
      </c>
      <c r="K32" s="961">
        <f>+F32-H32-J32</f>
        <v>0</v>
      </c>
      <c r="L32" s="94"/>
    </row>
    <row r="33" spans="1:12" s="414" customFormat="1">
      <c r="A33" s="94"/>
      <c r="B33" s="415"/>
      <c r="C33" s="416" t="s">
        <v>254</v>
      </c>
      <c r="D33" s="917">
        <v>0</v>
      </c>
      <c r="E33" s="917">
        <v>0</v>
      </c>
      <c r="F33" s="961">
        <f>+D33+E33</f>
        <v>0</v>
      </c>
      <c r="G33" s="917">
        <v>0</v>
      </c>
      <c r="H33" s="917">
        <v>0</v>
      </c>
      <c r="I33" s="917">
        <v>0</v>
      </c>
      <c r="J33" s="917">
        <v>0</v>
      </c>
      <c r="K33" s="961">
        <f>+F33-H33</f>
        <v>0</v>
      </c>
      <c r="L33" s="94"/>
    </row>
    <row r="34" spans="1:12" s="414" customFormat="1">
      <c r="A34" s="94"/>
      <c r="B34" s="415"/>
      <c r="C34" s="416" t="s">
        <v>255</v>
      </c>
      <c r="D34" s="917">
        <v>0</v>
      </c>
      <c r="E34" s="917">
        <v>0</v>
      </c>
      <c r="F34" s="961">
        <f>+D34+E34</f>
        <v>0</v>
      </c>
      <c r="G34" s="917">
        <v>0</v>
      </c>
      <c r="H34" s="917">
        <v>0</v>
      </c>
      <c r="I34" s="917">
        <v>0</v>
      </c>
      <c r="J34" s="917">
        <v>0</v>
      </c>
      <c r="K34" s="961">
        <f>+F34-H34</f>
        <v>0</v>
      </c>
      <c r="L34" s="94"/>
    </row>
    <row r="35" spans="1:12" s="414" customFormat="1">
      <c r="A35" s="94"/>
      <c r="B35" s="415"/>
      <c r="C35" s="416" t="s">
        <v>256</v>
      </c>
      <c r="D35" s="917">
        <v>0</v>
      </c>
      <c r="E35" s="917">
        <v>0</v>
      </c>
      <c r="F35" s="961">
        <f>+D35+E35</f>
        <v>0</v>
      </c>
      <c r="G35" s="917">
        <v>0</v>
      </c>
      <c r="H35" s="917">
        <v>0</v>
      </c>
      <c r="I35" s="917">
        <v>0</v>
      </c>
      <c r="J35" s="917">
        <v>0</v>
      </c>
      <c r="K35" s="961">
        <f>+F35-H35</f>
        <v>0</v>
      </c>
      <c r="L35" s="94"/>
    </row>
    <row r="36" spans="1:12" s="414" customFormat="1">
      <c r="A36" s="94"/>
      <c r="B36" s="415"/>
      <c r="C36" s="416" t="s">
        <v>257</v>
      </c>
      <c r="D36" s="917">
        <v>0</v>
      </c>
      <c r="E36" s="917">
        <v>0</v>
      </c>
      <c r="F36" s="961">
        <f>+D36+E36</f>
        <v>0</v>
      </c>
      <c r="G36" s="917">
        <v>0</v>
      </c>
      <c r="H36" s="917">
        <v>0</v>
      </c>
      <c r="I36" s="917">
        <v>0</v>
      </c>
      <c r="J36" s="917">
        <v>0</v>
      </c>
      <c r="K36" s="961">
        <f>+F36-H36</f>
        <v>0</v>
      </c>
      <c r="L36" s="94"/>
    </row>
    <row r="37" spans="1:12" s="414" customFormat="1">
      <c r="A37" s="94"/>
      <c r="B37" s="415"/>
      <c r="C37" s="416" t="s">
        <v>258</v>
      </c>
      <c r="D37" s="917">
        <v>0</v>
      </c>
      <c r="E37" s="917">
        <v>0</v>
      </c>
      <c r="F37" s="961">
        <f>+D37+E37</f>
        <v>0</v>
      </c>
      <c r="G37" s="917">
        <v>0</v>
      </c>
      <c r="H37" s="917">
        <v>0</v>
      </c>
      <c r="I37" s="917">
        <v>0</v>
      </c>
      <c r="J37" s="917">
        <v>0</v>
      </c>
      <c r="K37" s="961">
        <f>+F37-H37</f>
        <v>0</v>
      </c>
      <c r="L37" s="94"/>
    </row>
    <row r="38" spans="1:12" s="414" customFormat="1">
      <c r="A38" s="94"/>
      <c r="B38" s="415"/>
      <c r="C38" s="416" t="s">
        <v>259</v>
      </c>
      <c r="D38" s="917">
        <v>0</v>
      </c>
      <c r="E38" s="917">
        <v>0</v>
      </c>
      <c r="F38" s="961">
        <f>+D38+E38</f>
        <v>0</v>
      </c>
      <c r="G38" s="917">
        <v>0</v>
      </c>
      <c r="H38" s="917">
        <v>0</v>
      </c>
      <c r="I38" s="917">
        <v>0</v>
      </c>
      <c r="J38" s="917">
        <v>0</v>
      </c>
      <c r="K38" s="961">
        <f>+F38-H38</f>
        <v>0</v>
      </c>
      <c r="L38" s="94"/>
    </row>
    <row r="39" spans="1:12" s="414" customFormat="1">
      <c r="A39" s="94"/>
      <c r="B39" s="415"/>
      <c r="C39" s="416" t="s">
        <v>260</v>
      </c>
      <c r="D39" s="917">
        <v>0</v>
      </c>
      <c r="E39" s="917">
        <v>0</v>
      </c>
      <c r="F39" s="961">
        <f>+D39+E39</f>
        <v>0</v>
      </c>
      <c r="G39" s="917">
        <v>0</v>
      </c>
      <c r="H39" s="917">
        <v>0</v>
      </c>
      <c r="I39" s="917">
        <v>0</v>
      </c>
      <c r="J39" s="917">
        <v>0</v>
      </c>
      <c r="K39" s="961">
        <f>+F39-H39</f>
        <v>0</v>
      </c>
      <c r="L39" s="94"/>
    </row>
    <row r="40" spans="1:12" s="414" customFormat="1">
      <c r="A40" s="94"/>
      <c r="B40" s="415"/>
      <c r="C40" s="416"/>
      <c r="D40" s="917">
        <v>0</v>
      </c>
      <c r="E40" s="917">
        <v>0</v>
      </c>
      <c r="F40" s="917">
        <v>0</v>
      </c>
      <c r="G40" s="917">
        <v>0</v>
      </c>
      <c r="H40" s="917">
        <v>0</v>
      </c>
      <c r="I40" s="917">
        <v>0</v>
      </c>
      <c r="J40" s="917">
        <v>0</v>
      </c>
      <c r="K40" s="961">
        <v>0</v>
      </c>
      <c r="L40" s="94"/>
    </row>
    <row r="41" spans="1:12" s="418" customFormat="1">
      <c r="A41" s="417"/>
      <c r="B41" s="788" t="s">
        <v>261</v>
      </c>
      <c r="C41" s="789"/>
      <c r="D41" s="963">
        <v>0</v>
      </c>
      <c r="E41" s="963">
        <v>0</v>
      </c>
      <c r="F41" s="962">
        <f>+D41+E41</f>
        <v>0</v>
      </c>
      <c r="G41" s="963">
        <v>0</v>
      </c>
      <c r="H41" s="963">
        <v>0</v>
      </c>
      <c r="I41" s="963">
        <v>0</v>
      </c>
      <c r="J41" s="963">
        <v>0</v>
      </c>
      <c r="K41" s="962">
        <f>+F41-H41</f>
        <v>0</v>
      </c>
      <c r="L41" s="417"/>
    </row>
    <row r="42" spans="1:12" s="414" customFormat="1">
      <c r="A42" s="94"/>
      <c r="B42" s="415"/>
      <c r="C42" s="416" t="s">
        <v>262</v>
      </c>
      <c r="D42" s="917">
        <v>0</v>
      </c>
      <c r="E42" s="917">
        <v>0</v>
      </c>
      <c r="F42" s="961">
        <f>+D42+E42</f>
        <v>0</v>
      </c>
      <c r="G42" s="917">
        <v>0</v>
      </c>
      <c r="H42" s="917">
        <v>0</v>
      </c>
      <c r="I42" s="917">
        <v>0</v>
      </c>
      <c r="J42" s="917">
        <v>0</v>
      </c>
      <c r="K42" s="961">
        <f>+F42-H42</f>
        <v>0</v>
      </c>
      <c r="L42" s="94"/>
    </row>
    <row r="43" spans="1:12" s="414" customFormat="1" ht="25.5">
      <c r="A43" s="94"/>
      <c r="B43" s="415"/>
      <c r="C43" s="416" t="s">
        <v>263</v>
      </c>
      <c r="D43" s="917">
        <v>0</v>
      </c>
      <c r="E43" s="917">
        <v>0</v>
      </c>
      <c r="F43" s="917">
        <v>0</v>
      </c>
      <c r="G43" s="917">
        <v>0</v>
      </c>
      <c r="H43" s="917">
        <v>0</v>
      </c>
      <c r="I43" s="917">
        <v>0</v>
      </c>
      <c r="J43" s="917">
        <v>0</v>
      </c>
      <c r="K43" s="917">
        <v>0</v>
      </c>
      <c r="L43" s="94"/>
    </row>
    <row r="44" spans="1:12" s="414" customFormat="1">
      <c r="A44" s="94"/>
      <c r="B44" s="415"/>
      <c r="C44" s="416" t="s">
        <v>264</v>
      </c>
      <c r="D44" s="917">
        <v>0</v>
      </c>
      <c r="E44" s="917">
        <v>0</v>
      </c>
      <c r="F44" s="961">
        <f>+D44+E44</f>
        <v>0</v>
      </c>
      <c r="G44" s="917">
        <v>0</v>
      </c>
      <c r="H44" s="917">
        <v>0</v>
      </c>
      <c r="I44" s="917">
        <v>0</v>
      </c>
      <c r="J44" s="917">
        <v>0</v>
      </c>
      <c r="K44" s="961">
        <f>+F44-H44</f>
        <v>0</v>
      </c>
      <c r="L44" s="94"/>
    </row>
    <row r="45" spans="1:12" s="414" customFormat="1">
      <c r="A45" s="94"/>
      <c r="B45" s="415"/>
      <c r="C45" s="416" t="s">
        <v>265</v>
      </c>
      <c r="D45" s="917">
        <v>0</v>
      </c>
      <c r="E45" s="917">
        <v>0</v>
      </c>
      <c r="F45" s="961">
        <f>+D45+E45</f>
        <v>0</v>
      </c>
      <c r="G45" s="917">
        <v>0</v>
      </c>
      <c r="H45" s="917">
        <v>0</v>
      </c>
      <c r="I45" s="917">
        <v>0</v>
      </c>
      <c r="J45" s="917">
        <v>0</v>
      </c>
      <c r="K45" s="961">
        <f>+F45-H45</f>
        <v>0</v>
      </c>
      <c r="L45" s="94"/>
    </row>
    <row r="46" spans="1:12" s="414" customFormat="1">
      <c r="A46" s="94"/>
      <c r="B46" s="419"/>
      <c r="C46" s="420"/>
      <c r="D46" s="960">
        <v>0</v>
      </c>
      <c r="E46" s="960">
        <v>0</v>
      </c>
      <c r="F46" s="959">
        <v>0</v>
      </c>
      <c r="G46" s="960">
        <v>0</v>
      </c>
      <c r="H46" s="960">
        <v>0</v>
      </c>
      <c r="I46" s="960">
        <v>0</v>
      </c>
      <c r="J46" s="960">
        <v>0</v>
      </c>
      <c r="K46" s="959">
        <v>0</v>
      </c>
      <c r="L46" s="94"/>
    </row>
    <row r="47" spans="1:12" s="418" customFormat="1" ht="14.25" customHeight="1">
      <c r="A47" s="417"/>
      <c r="B47" s="421"/>
      <c r="C47" s="422" t="s">
        <v>227</v>
      </c>
      <c r="D47" s="958">
        <f>+D11+D21+D30+D41</f>
        <v>43470969.68</v>
      </c>
      <c r="E47" s="958">
        <f>+E11+E21+E30+E41</f>
        <v>45442769.850000001</v>
      </c>
      <c r="F47" s="958">
        <f>+F11+F21+F30+F41</f>
        <v>88913739.530000001</v>
      </c>
      <c r="G47" s="958">
        <f>+G11+G21+G30+G41</f>
        <v>12963132.49</v>
      </c>
      <c r="H47" s="958">
        <f>+H11+H21+H30+H41</f>
        <v>12588590.76</v>
      </c>
      <c r="I47" s="958">
        <f>+I11+I21+I30+I41</f>
        <v>12588590.76</v>
      </c>
      <c r="J47" s="958">
        <f>+J11+J21+J30+J41</f>
        <v>0</v>
      </c>
      <c r="K47" s="958">
        <f>+K11+K21+K30+K41</f>
        <v>76325148.769999996</v>
      </c>
      <c r="L47" s="417"/>
    </row>
    <row r="49" spans="2:11">
      <c r="B49" s="16" t="s">
        <v>76</v>
      </c>
      <c r="F49" s="423" t="str">
        <f>IF(F47=[2]CAdmon!G22," ","")</f>
        <v xml:space="preserve"> </v>
      </c>
      <c r="G49" s="423"/>
      <c r="H49" s="423" t="str">
        <f>IF(H47=[2]CAdmon!I22," ","")</f>
        <v xml:space="preserve"> </v>
      </c>
      <c r="I49" s="423"/>
      <c r="J49" s="423" t="str">
        <f>IF(J47=[2]CAdmon!K22," ","")</f>
        <v/>
      </c>
      <c r="K49" s="423" t="str">
        <f>IF(K47=[2]CAdmon!L22," ","")</f>
        <v xml:space="preserve"> </v>
      </c>
    </row>
    <row r="55" spans="2:11">
      <c r="C55" s="280"/>
    </row>
    <row r="56" spans="2:11">
      <c r="C56" s="638" t="s">
        <v>3153</v>
      </c>
      <c r="F56" s="673" t="s">
        <v>653</v>
      </c>
      <c r="G56" s="673"/>
      <c r="H56" s="673"/>
      <c r="I56" s="673"/>
      <c r="J56" s="673"/>
      <c r="K56" s="673"/>
    </row>
    <row r="57" spans="2:11">
      <c r="C57" s="638" t="s">
        <v>556</v>
      </c>
      <c r="F57" s="669" t="s">
        <v>669</v>
      </c>
      <c r="G57" s="669"/>
      <c r="H57" s="669"/>
      <c r="I57" s="669"/>
      <c r="J57" s="669"/>
      <c r="K57" s="669"/>
    </row>
    <row r="58" spans="2:11">
      <c r="H58" s="669" t="s">
        <v>72</v>
      </c>
      <c r="I58" s="669"/>
    </row>
    <row r="59" spans="2:11">
      <c r="H59" s="638"/>
      <c r="I59" s="638"/>
    </row>
    <row r="60" spans="2:11">
      <c r="H60" s="638"/>
      <c r="I60" s="638"/>
    </row>
    <row r="63" spans="2:11">
      <c r="D63" s="280"/>
      <c r="E63" s="280"/>
      <c r="F63" s="280"/>
    </row>
    <row r="64" spans="2:11">
      <c r="D64" s="673" t="s">
        <v>671</v>
      </c>
      <c r="E64" s="673"/>
      <c r="F64" s="673"/>
    </row>
    <row r="65" spans="4:5">
      <c r="D65" s="273" t="s">
        <v>672</v>
      </c>
    </row>
    <row r="66" spans="4:5">
      <c r="E66" s="638" t="s">
        <v>73</v>
      </c>
    </row>
  </sheetData>
  <mergeCells count="14">
    <mergeCell ref="B7:C9"/>
    <mergeCell ref="D7:J7"/>
    <mergeCell ref="K7:K8"/>
    <mergeCell ref="B1:K1"/>
    <mergeCell ref="B2:K2"/>
    <mergeCell ref="B3:K3"/>
    <mergeCell ref="D64:F64"/>
    <mergeCell ref="H58:I58"/>
    <mergeCell ref="F57:K57"/>
    <mergeCell ref="F56:K56"/>
    <mergeCell ref="B11:C11"/>
    <mergeCell ref="B21:C21"/>
    <mergeCell ref="B30:C30"/>
    <mergeCell ref="B41:C41"/>
  </mergeCells>
  <pageMargins left="0.7" right="0.7" top="0.38" bottom="0.75" header="0.3" footer="0.3"/>
  <pageSetup scale="6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I50"/>
  <sheetViews>
    <sheetView showGridLines="0" zoomScale="85" zoomScaleNormal="85" workbookViewId="0">
      <selection activeCell="Q17" sqref="Q17"/>
    </sheetView>
  </sheetViews>
  <sheetFormatPr baseColWidth="10" defaultRowHeight="12.75"/>
  <cols>
    <col min="1" max="1" width="40.7109375" style="273" customWidth="1"/>
    <col min="2" max="2" width="18.5703125" style="273" customWidth="1"/>
    <col min="3" max="3" width="19" style="273" customWidth="1"/>
    <col min="4" max="7" width="11.42578125" style="273"/>
    <col min="8" max="8" width="13.42578125" style="273" customWidth="1"/>
    <col min="9" max="9" width="10" style="273" customWidth="1"/>
    <col min="10" max="16384" width="11.42578125" style="273"/>
  </cols>
  <sheetData>
    <row r="1" spans="1:9" ht="17.25" customHeight="1">
      <c r="A1" s="26"/>
      <c r="B1" s="683" t="s">
        <v>460</v>
      </c>
      <c r="C1" s="683"/>
      <c r="D1" s="683"/>
      <c r="E1" s="683"/>
      <c r="F1" s="683"/>
      <c r="G1" s="683"/>
      <c r="H1" s="683"/>
      <c r="I1" s="683"/>
    </row>
    <row r="2" spans="1:9" ht="17.25" customHeight="1">
      <c r="A2" s="26"/>
      <c r="B2" s="683" t="s">
        <v>465</v>
      </c>
      <c r="C2" s="683"/>
      <c r="D2" s="683"/>
      <c r="E2" s="683"/>
      <c r="F2" s="683"/>
      <c r="G2" s="683"/>
      <c r="H2" s="683"/>
      <c r="I2" s="683"/>
    </row>
    <row r="3" spans="1:9" ht="17.25" customHeight="1">
      <c r="A3" s="26"/>
      <c r="B3" s="683" t="s">
        <v>3156</v>
      </c>
      <c r="C3" s="683"/>
      <c r="D3" s="683"/>
      <c r="E3" s="683"/>
      <c r="F3" s="683"/>
      <c r="G3" s="683"/>
      <c r="H3" s="683"/>
      <c r="I3" s="683"/>
    </row>
    <row r="4" spans="1:9">
      <c r="A4" s="26"/>
      <c r="B4" s="26"/>
      <c r="C4" s="26"/>
      <c r="D4" s="26"/>
      <c r="E4" s="26"/>
      <c r="F4" s="26"/>
      <c r="G4" s="26"/>
      <c r="H4" s="26"/>
      <c r="I4" s="26"/>
    </row>
    <row r="5" spans="1:9">
      <c r="A5" s="26"/>
      <c r="B5" s="26"/>
      <c r="C5" s="26"/>
      <c r="D5" s="31" t="s">
        <v>3</v>
      </c>
      <c r="E5" s="286" t="s">
        <v>559</v>
      </c>
      <c r="F5" s="286"/>
      <c r="G5" s="410"/>
      <c r="H5" s="410"/>
      <c r="I5" s="410"/>
    </row>
    <row r="6" spans="1:9">
      <c r="A6" s="26"/>
      <c r="B6" s="26"/>
      <c r="C6" s="26"/>
      <c r="D6" s="26"/>
      <c r="E6" s="26"/>
      <c r="F6" s="26"/>
      <c r="G6" s="26"/>
      <c r="H6" s="26"/>
      <c r="I6" s="26"/>
    </row>
    <row r="7" spans="1:9">
      <c r="A7" s="26"/>
      <c r="B7" s="790" t="s">
        <v>416</v>
      </c>
      <c r="C7" s="790"/>
      <c r="D7" s="790" t="s">
        <v>417</v>
      </c>
      <c r="E7" s="790"/>
      <c r="F7" s="790" t="s">
        <v>418</v>
      </c>
      <c r="G7" s="790"/>
      <c r="H7" s="790" t="s">
        <v>419</v>
      </c>
      <c r="I7" s="790"/>
    </row>
    <row r="8" spans="1:9">
      <c r="A8" s="26"/>
      <c r="B8" s="790"/>
      <c r="C8" s="790"/>
      <c r="D8" s="790" t="s">
        <v>420</v>
      </c>
      <c r="E8" s="790"/>
      <c r="F8" s="790" t="s">
        <v>421</v>
      </c>
      <c r="G8" s="790"/>
      <c r="H8" s="790" t="s">
        <v>422</v>
      </c>
      <c r="I8" s="790"/>
    </row>
    <row r="9" spans="1:9">
      <c r="A9" s="26"/>
      <c r="B9" s="795" t="s">
        <v>423</v>
      </c>
      <c r="C9" s="683"/>
      <c r="D9" s="683"/>
      <c r="E9" s="683"/>
      <c r="F9" s="683"/>
      <c r="G9" s="683"/>
      <c r="H9" s="683"/>
      <c r="I9" s="796"/>
    </row>
    <row r="10" spans="1:9">
      <c r="A10" s="26"/>
      <c r="B10" s="791"/>
      <c r="C10" s="791"/>
      <c r="D10" s="791"/>
      <c r="E10" s="791"/>
      <c r="F10" s="791"/>
      <c r="G10" s="791"/>
      <c r="H10" s="793">
        <f>+D10-F10</f>
        <v>0</v>
      </c>
      <c r="I10" s="794"/>
    </row>
    <row r="11" spans="1:9">
      <c r="A11" s="26"/>
      <c r="B11" s="791"/>
      <c r="C11" s="791"/>
      <c r="D11" s="792"/>
      <c r="E11" s="792"/>
      <c r="F11" s="792"/>
      <c r="G11" s="792"/>
      <c r="H11" s="793">
        <f>+D11-F11</f>
        <v>0</v>
      </c>
      <c r="I11" s="794"/>
    </row>
    <row r="12" spans="1:9">
      <c r="A12" s="26"/>
      <c r="B12" s="791"/>
      <c r="C12" s="791"/>
      <c r="D12" s="792"/>
      <c r="E12" s="792"/>
      <c r="F12" s="792"/>
      <c r="G12" s="792"/>
      <c r="H12" s="793">
        <f>+D12-F12</f>
        <v>0</v>
      </c>
      <c r="I12" s="794"/>
    </row>
    <row r="13" spans="1:9">
      <c r="A13" s="26"/>
      <c r="B13" s="791"/>
      <c r="C13" s="791"/>
      <c r="D13" s="792"/>
      <c r="E13" s="792"/>
      <c r="F13" s="792"/>
      <c r="G13" s="792"/>
      <c r="H13" s="793">
        <f>+D13-F13</f>
        <v>0</v>
      </c>
      <c r="I13" s="794"/>
    </row>
    <row r="14" spans="1:9">
      <c r="A14" s="26"/>
      <c r="B14" s="791"/>
      <c r="C14" s="791"/>
      <c r="D14" s="792"/>
      <c r="E14" s="792"/>
      <c r="F14" s="792"/>
      <c r="G14" s="792"/>
      <c r="H14" s="793">
        <f>+D14-F14</f>
        <v>0</v>
      </c>
      <c r="I14" s="794"/>
    </row>
    <row r="15" spans="1:9">
      <c r="A15" s="26"/>
      <c r="B15" s="791"/>
      <c r="C15" s="791"/>
      <c r="D15" s="792"/>
      <c r="E15" s="792"/>
      <c r="F15" s="792"/>
      <c r="G15" s="792"/>
      <c r="H15" s="793">
        <f>+D15-F15</f>
        <v>0</v>
      </c>
      <c r="I15" s="794"/>
    </row>
    <row r="16" spans="1:9">
      <c r="A16" s="26"/>
      <c r="B16" s="791"/>
      <c r="C16" s="791"/>
      <c r="D16" s="792"/>
      <c r="E16" s="792"/>
      <c r="F16" s="792"/>
      <c r="G16" s="792"/>
      <c r="H16" s="793">
        <f>+D16-F16</f>
        <v>0</v>
      </c>
      <c r="I16" s="794"/>
    </row>
    <row r="17" spans="1:9">
      <c r="A17" s="26"/>
      <c r="B17" s="791"/>
      <c r="C17" s="791"/>
      <c r="D17" s="792"/>
      <c r="E17" s="792"/>
      <c r="F17" s="792"/>
      <c r="G17" s="792"/>
      <c r="H17" s="793">
        <f>+D17-F17</f>
        <v>0</v>
      </c>
      <c r="I17" s="794"/>
    </row>
    <row r="18" spans="1:9">
      <c r="A18" s="26"/>
      <c r="B18" s="791"/>
      <c r="C18" s="791"/>
      <c r="D18" s="792"/>
      <c r="E18" s="792"/>
      <c r="F18" s="792"/>
      <c r="G18" s="792"/>
      <c r="H18" s="793">
        <f>+D18-F18</f>
        <v>0</v>
      </c>
      <c r="I18" s="794"/>
    </row>
    <row r="19" spans="1:9">
      <c r="A19" s="26"/>
      <c r="B19" s="791" t="s">
        <v>424</v>
      </c>
      <c r="C19" s="791"/>
      <c r="D19" s="792">
        <f>SUM(D10:E18)</f>
        <v>0</v>
      </c>
      <c r="E19" s="792"/>
      <c r="F19" s="792">
        <f>SUM(F10:G18)</f>
        <v>0</v>
      </c>
      <c r="G19" s="792"/>
      <c r="H19" s="793">
        <f>+D19-F19</f>
        <v>0</v>
      </c>
      <c r="I19" s="794"/>
    </row>
    <row r="20" spans="1:9">
      <c r="A20" s="26"/>
      <c r="B20" s="791"/>
      <c r="C20" s="791"/>
      <c r="D20" s="791"/>
      <c r="E20" s="791"/>
      <c r="F20" s="791"/>
      <c r="G20" s="791"/>
      <c r="H20" s="791"/>
      <c r="I20" s="791"/>
    </row>
    <row r="21" spans="1:9">
      <c r="A21" s="26"/>
      <c r="B21" s="795" t="s">
        <v>425</v>
      </c>
      <c r="C21" s="683"/>
      <c r="D21" s="683"/>
      <c r="E21" s="683"/>
      <c r="F21" s="683"/>
      <c r="G21" s="683"/>
      <c r="H21" s="683"/>
      <c r="I21" s="796"/>
    </row>
    <row r="22" spans="1:9">
      <c r="A22" s="26"/>
      <c r="B22" s="791"/>
      <c r="C22" s="791"/>
      <c r="D22" s="791"/>
      <c r="E22" s="791"/>
      <c r="F22" s="791"/>
      <c r="G22" s="791"/>
      <c r="H22" s="791"/>
      <c r="I22" s="791"/>
    </row>
    <row r="23" spans="1:9">
      <c r="A23" s="26"/>
      <c r="B23" s="791"/>
      <c r="C23" s="791"/>
      <c r="D23" s="792"/>
      <c r="E23" s="792"/>
      <c r="F23" s="792"/>
      <c r="G23" s="792"/>
      <c r="H23" s="793">
        <f>+D23-F23</f>
        <v>0</v>
      </c>
      <c r="I23" s="794"/>
    </row>
    <row r="24" spans="1:9">
      <c r="A24" s="26"/>
      <c r="B24" s="791"/>
      <c r="C24" s="791"/>
      <c r="D24" s="792"/>
      <c r="E24" s="792"/>
      <c r="F24" s="792"/>
      <c r="G24" s="792"/>
      <c r="H24" s="793">
        <f>+D24-F24</f>
        <v>0</v>
      </c>
      <c r="I24" s="794"/>
    </row>
    <row r="25" spans="1:9">
      <c r="A25" s="26"/>
      <c r="B25" s="791"/>
      <c r="C25" s="791"/>
      <c r="D25" s="792"/>
      <c r="E25" s="792"/>
      <c r="F25" s="792"/>
      <c r="G25" s="792"/>
      <c r="H25" s="793">
        <f>+D25-F25</f>
        <v>0</v>
      </c>
      <c r="I25" s="794"/>
    </row>
    <row r="26" spans="1:9">
      <c r="A26" s="26"/>
      <c r="B26" s="791"/>
      <c r="C26" s="791"/>
      <c r="D26" s="792"/>
      <c r="E26" s="792"/>
      <c r="F26" s="792"/>
      <c r="G26" s="792"/>
      <c r="H26" s="793">
        <f>+D26-F26</f>
        <v>0</v>
      </c>
      <c r="I26" s="794"/>
    </row>
    <row r="27" spans="1:9">
      <c r="A27" s="26"/>
      <c r="B27" s="791"/>
      <c r="C27" s="791"/>
      <c r="D27" s="792"/>
      <c r="E27" s="792"/>
      <c r="F27" s="792"/>
      <c r="G27" s="792"/>
      <c r="H27" s="793">
        <f>+D27-F27</f>
        <v>0</v>
      </c>
      <c r="I27" s="794"/>
    </row>
    <row r="28" spans="1:9">
      <c r="A28" s="26"/>
      <c r="B28" s="791"/>
      <c r="C28" s="791"/>
      <c r="D28" s="792"/>
      <c r="E28" s="792"/>
      <c r="F28" s="792"/>
      <c r="G28" s="792"/>
      <c r="H28" s="793">
        <f>+D28-F28</f>
        <v>0</v>
      </c>
      <c r="I28" s="794"/>
    </row>
    <row r="29" spans="1:9">
      <c r="A29" s="26"/>
      <c r="B29" s="791"/>
      <c r="C29" s="791"/>
      <c r="D29" s="792"/>
      <c r="E29" s="792"/>
      <c r="F29" s="792"/>
      <c r="G29" s="792"/>
      <c r="H29" s="793">
        <f>+D29-F29</f>
        <v>0</v>
      </c>
      <c r="I29" s="794"/>
    </row>
    <row r="30" spans="1:9">
      <c r="A30" s="26"/>
      <c r="B30" s="791"/>
      <c r="C30" s="791"/>
      <c r="D30" s="792"/>
      <c r="E30" s="792"/>
      <c r="F30" s="792"/>
      <c r="G30" s="792"/>
      <c r="H30" s="793">
        <f>+D30-F30</f>
        <v>0</v>
      </c>
      <c r="I30" s="794"/>
    </row>
    <row r="31" spans="1:9">
      <c r="A31" s="26"/>
      <c r="B31" s="791" t="s">
        <v>426</v>
      </c>
      <c r="C31" s="791"/>
      <c r="D31" s="792">
        <f>SUM(D22:E30)</f>
        <v>0</v>
      </c>
      <c r="E31" s="792"/>
      <c r="F31" s="792">
        <f>SUM(F22:G30)</f>
        <v>0</v>
      </c>
      <c r="G31" s="792"/>
      <c r="H31" s="792">
        <f>+D31-F31</f>
        <v>0</v>
      </c>
      <c r="I31" s="792"/>
    </row>
    <row r="32" spans="1:9">
      <c r="A32" s="26"/>
      <c r="B32" s="791"/>
      <c r="C32" s="791"/>
      <c r="D32" s="792"/>
      <c r="E32" s="792"/>
      <c r="F32" s="792"/>
      <c r="G32" s="792"/>
      <c r="H32" s="792"/>
      <c r="I32" s="792"/>
    </row>
    <row r="33" spans="1:9">
      <c r="A33" s="26"/>
      <c r="B33" s="797" t="s">
        <v>134</v>
      </c>
      <c r="C33" s="798"/>
      <c r="D33" s="793">
        <f>+D19+D31</f>
        <v>0</v>
      </c>
      <c r="E33" s="794"/>
      <c r="F33" s="793">
        <f>+F19+F31</f>
        <v>0</v>
      </c>
      <c r="G33" s="794"/>
      <c r="H33" s="793">
        <f>+H19+H31</f>
        <v>0</v>
      </c>
      <c r="I33" s="794"/>
    </row>
    <row r="34" spans="1:9">
      <c r="A34" s="26"/>
      <c r="B34" s="26"/>
      <c r="C34" s="26"/>
      <c r="D34" s="26"/>
      <c r="E34" s="26"/>
      <c r="F34" s="26"/>
      <c r="G34" s="26"/>
      <c r="H34" s="26"/>
      <c r="I34" s="26"/>
    </row>
    <row r="35" spans="1:9">
      <c r="B35" s="16" t="s">
        <v>76</v>
      </c>
    </row>
    <row r="36" spans="1:9">
      <c r="B36" s="26"/>
    </row>
    <row r="37" spans="1:9">
      <c r="B37" s="26"/>
    </row>
    <row r="38" spans="1:9">
      <c r="B38" s="26"/>
    </row>
    <row r="39" spans="1:9">
      <c r="B39" s="26"/>
    </row>
    <row r="40" spans="1:9">
      <c r="B40" s="26"/>
    </row>
    <row r="41" spans="1:9">
      <c r="B41" s="26"/>
    </row>
    <row r="42" spans="1:9">
      <c r="B42" s="280"/>
      <c r="C42" s="280"/>
      <c r="D42" s="280"/>
      <c r="F42" s="280"/>
      <c r="G42" s="280"/>
      <c r="H42" s="280"/>
      <c r="I42" s="280"/>
    </row>
    <row r="43" spans="1:9">
      <c r="B43" s="673" t="s">
        <v>740</v>
      </c>
      <c r="C43" s="673"/>
      <c r="D43" s="673"/>
      <c r="F43" s="673" t="s">
        <v>653</v>
      </c>
      <c r="G43" s="673"/>
      <c r="H43" s="673"/>
      <c r="I43" s="673"/>
    </row>
    <row r="44" spans="1:9">
      <c r="B44" s="669" t="s">
        <v>556</v>
      </c>
      <c r="C44" s="669"/>
      <c r="D44" s="669"/>
      <c r="F44" s="669" t="s">
        <v>669</v>
      </c>
      <c r="G44" s="669"/>
      <c r="H44" s="669"/>
      <c r="I44" s="669"/>
    </row>
    <row r="45" spans="1:9">
      <c r="G45" s="669" t="s">
        <v>72</v>
      </c>
      <c r="H45" s="669"/>
    </row>
    <row r="47" spans="1:9">
      <c r="C47" s="278"/>
      <c r="D47" s="699"/>
      <c r="E47" s="699"/>
      <c r="F47" s="699"/>
      <c r="G47" s="278"/>
    </row>
    <row r="48" spans="1:9">
      <c r="C48" s="278"/>
      <c r="D48" s="529"/>
      <c r="E48" s="529"/>
      <c r="F48" s="529"/>
      <c r="G48" s="278"/>
    </row>
    <row r="49" spans="3:7">
      <c r="C49" s="278"/>
      <c r="D49" s="278"/>
      <c r="E49" s="278"/>
      <c r="F49" s="278"/>
      <c r="G49" s="278"/>
    </row>
    <row r="50" spans="3:7">
      <c r="C50" s="278"/>
      <c r="D50" s="278"/>
      <c r="E50" s="640"/>
      <c r="F50" s="278"/>
      <c r="G50" s="278"/>
    </row>
  </sheetData>
  <mergeCells count="111">
    <mergeCell ref="F33:G33"/>
    <mergeCell ref="H33:I33"/>
    <mergeCell ref="B43:D43"/>
    <mergeCell ref="B44:D44"/>
    <mergeCell ref="F43:I43"/>
    <mergeCell ref="F44:I44"/>
    <mergeCell ref="B32:C32"/>
    <mergeCell ref="D32:E32"/>
    <mergeCell ref="F32:G32"/>
    <mergeCell ref="H32:I32"/>
    <mergeCell ref="B33:C33"/>
    <mergeCell ref="D33:E33"/>
    <mergeCell ref="B28:C28"/>
    <mergeCell ref="D28:E28"/>
    <mergeCell ref="F28:G28"/>
    <mergeCell ref="H28:I28"/>
    <mergeCell ref="B29:C29"/>
    <mergeCell ref="D29:E29"/>
    <mergeCell ref="F29:G29"/>
    <mergeCell ref="H29:I29"/>
    <mergeCell ref="B30:C30"/>
    <mergeCell ref="D30:E30"/>
    <mergeCell ref="F30:G30"/>
    <mergeCell ref="H30:I30"/>
    <mergeCell ref="B31:C31"/>
    <mergeCell ref="D31:E31"/>
    <mergeCell ref="F31:G31"/>
    <mergeCell ref="H31:I31"/>
    <mergeCell ref="B24:C24"/>
    <mergeCell ref="D24:E24"/>
    <mergeCell ref="F24:G24"/>
    <mergeCell ref="H24:I24"/>
    <mergeCell ref="B25:C25"/>
    <mergeCell ref="D25:E25"/>
    <mergeCell ref="F25:G25"/>
    <mergeCell ref="H25:I25"/>
    <mergeCell ref="B26:C26"/>
    <mergeCell ref="D26:E26"/>
    <mergeCell ref="F26:G26"/>
    <mergeCell ref="H26:I26"/>
    <mergeCell ref="B27:C27"/>
    <mergeCell ref="D27:E27"/>
    <mergeCell ref="F27:G27"/>
    <mergeCell ref="H27:I27"/>
    <mergeCell ref="B21:I21"/>
    <mergeCell ref="B22:C22"/>
    <mergeCell ref="D22:E22"/>
    <mergeCell ref="F22:G22"/>
    <mergeCell ref="H22:I22"/>
    <mergeCell ref="B23:C23"/>
    <mergeCell ref="D23:E23"/>
    <mergeCell ref="F23:G23"/>
    <mergeCell ref="H23:I23"/>
    <mergeCell ref="B17:C17"/>
    <mergeCell ref="D17:E17"/>
    <mergeCell ref="F17:G17"/>
    <mergeCell ref="H17:I17"/>
    <mergeCell ref="B18:C18"/>
    <mergeCell ref="D18:E18"/>
    <mergeCell ref="F18:G18"/>
    <mergeCell ref="H18:I18"/>
    <mergeCell ref="B19:C19"/>
    <mergeCell ref="D19:E19"/>
    <mergeCell ref="F19:G19"/>
    <mergeCell ref="H19:I19"/>
    <mergeCell ref="B20:C20"/>
    <mergeCell ref="D20:E20"/>
    <mergeCell ref="F20:G20"/>
    <mergeCell ref="H20:I20"/>
    <mergeCell ref="B13:C13"/>
    <mergeCell ref="D13:E13"/>
    <mergeCell ref="F13:G13"/>
    <mergeCell ref="H13:I13"/>
    <mergeCell ref="B14:C14"/>
    <mergeCell ref="D14:E14"/>
    <mergeCell ref="F14:G14"/>
    <mergeCell ref="H14:I14"/>
    <mergeCell ref="B15:C15"/>
    <mergeCell ref="D15:E15"/>
    <mergeCell ref="F15:G15"/>
    <mergeCell ref="H15:I15"/>
    <mergeCell ref="B16:C16"/>
    <mergeCell ref="D16:E16"/>
    <mergeCell ref="F16:G16"/>
    <mergeCell ref="H16:I16"/>
    <mergeCell ref="B8:C8"/>
    <mergeCell ref="D8:E8"/>
    <mergeCell ref="F8:G8"/>
    <mergeCell ref="H8:I8"/>
    <mergeCell ref="B9:I9"/>
    <mergeCell ref="B10:C10"/>
    <mergeCell ref="D10:E10"/>
    <mergeCell ref="F10:G10"/>
    <mergeCell ref="H10:I10"/>
    <mergeCell ref="D11:E11"/>
    <mergeCell ref="F11:G11"/>
    <mergeCell ref="H11:I11"/>
    <mergeCell ref="B12:C12"/>
    <mergeCell ref="D12:E12"/>
    <mergeCell ref="F12:G12"/>
    <mergeCell ref="H12:I12"/>
    <mergeCell ref="D47:F47"/>
    <mergeCell ref="G45:H45"/>
    <mergeCell ref="B1:I1"/>
    <mergeCell ref="B2:I2"/>
    <mergeCell ref="B3:I3"/>
    <mergeCell ref="B7:C7"/>
    <mergeCell ref="D7:E7"/>
    <mergeCell ref="F7:G7"/>
    <mergeCell ref="H7:I7"/>
    <mergeCell ref="B11:C11"/>
  </mergeCells>
  <pageMargins left="1.1399999999999999" right="0.70866141732283472" top="0.74803149606299213" bottom="0.74803149606299213" header="0.31496062992125984" footer="0.31496062992125984"/>
  <pageSetup scale="9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B1:G46"/>
  <sheetViews>
    <sheetView showGridLines="0" zoomScale="85" zoomScaleNormal="85" workbookViewId="0">
      <selection activeCell="Q17" sqref="Q17"/>
    </sheetView>
  </sheetViews>
  <sheetFormatPr baseColWidth="10" defaultRowHeight="12.75"/>
  <cols>
    <col min="1" max="1" width="38.85546875" style="273" customWidth="1"/>
    <col min="2" max="2" width="8.140625" style="273" customWidth="1"/>
    <col min="3" max="3" width="60" style="273" customWidth="1"/>
    <col min="4" max="4" width="14.7109375" style="273" customWidth="1"/>
    <col min="5" max="5" width="19" style="273" customWidth="1"/>
    <col min="6" max="6" width="12.85546875" style="273" customWidth="1"/>
    <col min="7" max="7" width="4.28515625" style="26" customWidth="1"/>
    <col min="8" max="16384" width="11.42578125" style="273"/>
  </cols>
  <sheetData>
    <row r="1" spans="2:7" ht="15" customHeight="1">
      <c r="B1" s="799" t="s">
        <v>460</v>
      </c>
      <c r="C1" s="800"/>
      <c r="D1" s="800"/>
      <c r="E1" s="800"/>
      <c r="F1" s="801"/>
    </row>
    <row r="2" spans="2:7" ht="18" customHeight="1">
      <c r="B2" s="795" t="s">
        <v>467</v>
      </c>
      <c r="C2" s="683"/>
      <c r="D2" s="683"/>
      <c r="E2" s="683"/>
      <c r="F2" s="796"/>
    </row>
    <row r="3" spans="2:7" s="411" customFormat="1" ht="18" customHeight="1">
      <c r="B3" s="810" t="s">
        <v>3156</v>
      </c>
      <c r="C3" s="811"/>
      <c r="D3" s="811"/>
      <c r="E3" s="811"/>
      <c r="F3" s="812"/>
    </row>
    <row r="4" spans="2:7" s="26" customFormat="1" ht="32.25" customHeight="1"/>
    <row r="5" spans="2:7" s="26" customFormat="1" ht="6" customHeight="1"/>
    <row r="6" spans="2:7" s="26" customFormat="1" ht="14.25" customHeight="1">
      <c r="C6" s="429" t="s">
        <v>697</v>
      </c>
      <c r="D6" s="140"/>
      <c r="E6" s="32"/>
      <c r="F6" s="409"/>
      <c r="G6" s="642"/>
    </row>
    <row r="7" spans="2:7" s="26" customFormat="1" ht="6" customHeight="1"/>
    <row r="8" spans="2:7" s="26" customFormat="1" ht="6" customHeight="1"/>
    <row r="9" spans="2:7" s="26" customFormat="1" ht="14.25">
      <c r="B9" s="992" t="s">
        <v>74</v>
      </c>
      <c r="C9" s="992"/>
      <c r="D9" s="430" t="s">
        <v>201</v>
      </c>
      <c r="E9" s="430" t="s">
        <v>204</v>
      </c>
      <c r="F9" s="430" t="s">
        <v>512</v>
      </c>
    </row>
    <row r="10" spans="2:7" s="26" customFormat="1" ht="5.25" customHeight="1" thickBot="1">
      <c r="B10" s="399"/>
      <c r="C10" s="400"/>
      <c r="D10" s="413"/>
      <c r="E10" s="413"/>
      <c r="F10" s="413"/>
    </row>
    <row r="11" spans="2:7" s="26" customFormat="1" ht="13.5" thickBot="1">
      <c r="B11" s="431"/>
      <c r="C11" s="432" t="s">
        <v>429</v>
      </c>
      <c r="D11" s="991">
        <f>D12+D13</f>
        <v>43470969.68</v>
      </c>
      <c r="E11" s="991">
        <f>E12+E13</f>
        <v>17918788.739999998</v>
      </c>
      <c r="F11" s="990">
        <f>F12+F13</f>
        <v>17918788.739999998</v>
      </c>
    </row>
    <row r="12" spans="2:7" s="26" customFormat="1">
      <c r="B12" s="813" t="s">
        <v>513</v>
      </c>
      <c r="C12" s="814"/>
      <c r="D12" s="989">
        <f>+[1]EAI!E33</f>
        <v>0</v>
      </c>
      <c r="E12" s="989">
        <f>+[1]EAI!H33</f>
        <v>0</v>
      </c>
      <c r="F12" s="988">
        <f>+[1]EAI!I33</f>
        <v>0</v>
      </c>
    </row>
    <row r="13" spans="2:7" s="26" customFormat="1" ht="15.75" thickBot="1">
      <c r="B13" s="987" t="s">
        <v>514</v>
      </c>
      <c r="C13" s="828"/>
      <c r="D13" s="985">
        <v>43470969.68</v>
      </c>
      <c r="E13" s="985">
        <v>17918788.739999998</v>
      </c>
      <c r="F13" s="548">
        <v>17918788.739999998</v>
      </c>
    </row>
    <row r="14" spans="2:7" s="26" customFormat="1" ht="13.5" thickBot="1">
      <c r="B14" s="436"/>
      <c r="C14" s="432" t="s">
        <v>430</v>
      </c>
      <c r="D14" s="977">
        <f>D15+D16</f>
        <v>43470969.68</v>
      </c>
      <c r="E14" s="977">
        <f>E15+E16</f>
        <v>12588590.76</v>
      </c>
      <c r="F14" s="979">
        <f>F15+F16</f>
        <v>12579516.310000001</v>
      </c>
    </row>
    <row r="15" spans="2:7" s="26" customFormat="1">
      <c r="B15" s="817" t="s">
        <v>515</v>
      </c>
      <c r="C15" s="818"/>
      <c r="D15" s="986"/>
      <c r="E15" s="986"/>
      <c r="F15" s="433"/>
    </row>
    <row r="16" spans="2:7" s="26" customFormat="1" ht="15.75" thickBot="1">
      <c r="B16" s="815" t="s">
        <v>516</v>
      </c>
      <c r="C16" s="816"/>
      <c r="D16" s="985">
        <v>43470969.68</v>
      </c>
      <c r="E16" s="985">
        <v>12588590.76</v>
      </c>
      <c r="F16" s="548">
        <v>12579516.310000001</v>
      </c>
    </row>
    <row r="17" spans="2:6" s="26" customFormat="1" ht="13.5" thickBot="1">
      <c r="B17" s="439"/>
      <c r="C17" s="440" t="s">
        <v>431</v>
      </c>
      <c r="D17" s="984">
        <v>0</v>
      </c>
      <c r="E17" s="977">
        <f>E11-E14</f>
        <v>5330197.9799999986</v>
      </c>
      <c r="F17" s="979">
        <f>F11-F14</f>
        <v>5339272.4299999978</v>
      </c>
    </row>
    <row r="18" spans="2:6" s="26" customFormat="1" ht="13.5" thickBot="1"/>
    <row r="19" spans="2:6" s="26" customFormat="1" ht="15" thickBot="1">
      <c r="B19" s="983" t="s">
        <v>74</v>
      </c>
      <c r="C19" s="982"/>
      <c r="D19" s="981" t="s">
        <v>201</v>
      </c>
      <c r="E19" s="981" t="s">
        <v>204</v>
      </c>
      <c r="F19" s="980" t="s">
        <v>512</v>
      </c>
    </row>
    <row r="20" spans="2:6" s="26" customFormat="1" ht="6.75" customHeight="1">
      <c r="B20" s="441"/>
      <c r="C20" s="442"/>
      <c r="D20" s="442"/>
      <c r="E20" s="442"/>
      <c r="F20" s="443"/>
    </row>
    <row r="21" spans="2:6" s="26" customFormat="1">
      <c r="B21" s="819" t="s">
        <v>432</v>
      </c>
      <c r="C21" s="820"/>
      <c r="D21" s="974">
        <f>+D17</f>
        <v>0</v>
      </c>
      <c r="E21" s="977">
        <v>0</v>
      </c>
      <c r="F21" s="979">
        <f>F15-F18</f>
        <v>0</v>
      </c>
    </row>
    <row r="22" spans="2:6" s="26" customFormat="1" ht="6" customHeight="1">
      <c r="B22" s="444"/>
      <c r="C22" s="653"/>
      <c r="D22" s="434"/>
      <c r="E22" s="434"/>
      <c r="F22" s="435"/>
    </row>
    <row r="23" spans="2:6" s="26" customFormat="1">
      <c r="B23" s="819" t="s">
        <v>433</v>
      </c>
      <c r="C23" s="820"/>
      <c r="D23" s="434"/>
      <c r="E23" s="434"/>
      <c r="F23" s="435"/>
    </row>
    <row r="24" spans="2:6" s="26" customFormat="1" ht="7.5" customHeight="1" thickBot="1">
      <c r="B24" s="446"/>
      <c r="C24" s="447"/>
      <c r="D24" s="437"/>
      <c r="E24" s="437"/>
      <c r="F24" s="438"/>
    </row>
    <row r="25" spans="2:6" s="26" customFormat="1" ht="13.5" thickBot="1">
      <c r="B25" s="446"/>
      <c r="C25" s="440" t="s">
        <v>434</v>
      </c>
      <c r="D25" s="978">
        <f>+D21-D23</f>
        <v>0</v>
      </c>
      <c r="E25" s="977">
        <v>5330197.9800000004</v>
      </c>
      <c r="F25" s="977">
        <v>5339272.43</v>
      </c>
    </row>
    <row r="26" spans="2:6" s="26" customFormat="1" ht="13.5" thickBot="1"/>
    <row r="27" spans="2:6" s="26" customFormat="1" ht="15" thickBot="1">
      <c r="B27" s="976" t="s">
        <v>74</v>
      </c>
      <c r="C27" s="975"/>
      <c r="D27" s="448" t="s">
        <v>201</v>
      </c>
      <c r="E27" s="448" t="s">
        <v>204</v>
      </c>
      <c r="F27" s="449" t="s">
        <v>512</v>
      </c>
    </row>
    <row r="28" spans="2:6" s="26" customFormat="1" ht="5.25" customHeight="1">
      <c r="B28" s="441"/>
      <c r="C28" s="442"/>
      <c r="D28" s="442"/>
      <c r="E28" s="442"/>
      <c r="F28" s="443"/>
    </row>
    <row r="29" spans="2:6" s="26" customFormat="1">
      <c r="B29" s="819" t="s">
        <v>435</v>
      </c>
      <c r="C29" s="820"/>
      <c r="D29" s="974">
        <f>+[1]EAI!E52</f>
        <v>0</v>
      </c>
      <c r="E29" s="974">
        <f>+[1]EAI!H51</f>
        <v>0</v>
      </c>
      <c r="F29" s="973">
        <f>+[1]EAI!I54</f>
        <v>0</v>
      </c>
    </row>
    <row r="30" spans="2:6" s="26" customFormat="1" ht="5.25" customHeight="1">
      <c r="B30" s="444"/>
      <c r="C30" s="653"/>
      <c r="D30" s="434"/>
      <c r="E30" s="434"/>
      <c r="F30" s="435"/>
    </row>
    <row r="31" spans="2:6" s="26" customFormat="1" ht="13.5" thickBot="1">
      <c r="B31" s="821" t="s">
        <v>436</v>
      </c>
      <c r="C31" s="822"/>
      <c r="D31" s="437"/>
      <c r="E31" s="437"/>
      <c r="F31" s="438"/>
    </row>
    <row r="32" spans="2:6" s="26" customFormat="1" ht="13.5" customHeight="1" thickBot="1">
      <c r="B32" s="402"/>
      <c r="C32" s="450"/>
      <c r="D32" s="434"/>
      <c r="E32" s="434"/>
      <c r="F32" s="434"/>
    </row>
    <row r="33" spans="2:7" s="26" customFormat="1" ht="13.5" thickBot="1">
      <c r="B33" s="436"/>
      <c r="C33" s="432" t="s">
        <v>437</v>
      </c>
      <c r="D33" s="972">
        <f>+D29-D31</f>
        <v>0</v>
      </c>
      <c r="E33" s="972">
        <f>+E29-E31</f>
        <v>0</v>
      </c>
      <c r="F33" s="971">
        <f>+F29-F31</f>
        <v>0</v>
      </c>
    </row>
    <row r="34" spans="2:7" s="26" customFormat="1" ht="15" customHeight="1"/>
    <row r="35" spans="2:7" s="26" customFormat="1" ht="15" customHeight="1">
      <c r="B35" s="16" t="s">
        <v>76</v>
      </c>
      <c r="C35" s="16"/>
      <c r="D35" s="16"/>
      <c r="E35" s="16"/>
      <c r="F35" s="16"/>
    </row>
    <row r="36" spans="2:7" s="26" customFormat="1" ht="45" customHeight="1">
      <c r="C36" s="823" t="s">
        <v>438</v>
      </c>
      <c r="D36" s="823"/>
      <c r="E36" s="823"/>
      <c r="F36" s="823"/>
    </row>
    <row r="37" spans="2:7" s="26" customFormat="1" ht="27" customHeight="1">
      <c r="C37" s="823" t="s">
        <v>439</v>
      </c>
      <c r="D37" s="823"/>
      <c r="E37" s="823"/>
      <c r="F37" s="823"/>
    </row>
    <row r="38" spans="2:7" s="26" customFormat="1">
      <c r="C38" s="824" t="s">
        <v>440</v>
      </c>
      <c r="D38" s="824"/>
      <c r="E38" s="824"/>
      <c r="F38" s="824"/>
    </row>
    <row r="39" spans="2:7" s="26" customFormat="1">
      <c r="C39" s="650"/>
      <c r="D39" s="650"/>
      <c r="E39" s="650"/>
      <c r="F39" s="650"/>
    </row>
    <row r="40" spans="2:7" s="26" customFormat="1">
      <c r="C40" s="650"/>
      <c r="D40" s="650"/>
      <c r="E40" s="650"/>
      <c r="F40" s="650"/>
    </row>
    <row r="41" spans="2:7" s="26" customFormat="1">
      <c r="C41" s="650"/>
      <c r="D41" s="650"/>
      <c r="E41" s="650"/>
      <c r="F41" s="650"/>
    </row>
    <row r="42" spans="2:7" s="26" customFormat="1">
      <c r="C42" s="161"/>
      <c r="D42" s="161"/>
      <c r="E42" s="161"/>
      <c r="F42" s="161"/>
    </row>
    <row r="43" spans="2:7" s="26" customFormat="1">
      <c r="C43" s="161"/>
      <c r="D43" s="161"/>
      <c r="E43" s="161"/>
      <c r="F43" s="161"/>
    </row>
    <row r="44" spans="2:7" s="26" customFormat="1" ht="10.5" customHeight="1">
      <c r="C44" s="642"/>
      <c r="E44" s="642"/>
      <c r="F44" s="642"/>
    </row>
    <row r="45" spans="2:7">
      <c r="C45" s="640" t="s">
        <v>740</v>
      </c>
      <c r="D45" s="699" t="s">
        <v>653</v>
      </c>
      <c r="E45" s="699"/>
      <c r="F45" s="699"/>
      <c r="G45" s="273"/>
    </row>
    <row r="46" spans="2:7">
      <c r="C46" s="638" t="s">
        <v>556</v>
      </c>
      <c r="D46" s="699" t="s">
        <v>669</v>
      </c>
      <c r="E46" s="699"/>
      <c r="F46" s="699"/>
    </row>
  </sheetData>
  <mergeCells count="19">
    <mergeCell ref="B21:C21"/>
    <mergeCell ref="B23:C23"/>
    <mergeCell ref="D45:F45"/>
    <mergeCell ref="D46:F46"/>
    <mergeCell ref="B29:C29"/>
    <mergeCell ref="B31:C31"/>
    <mergeCell ref="C36:F36"/>
    <mergeCell ref="C37:F37"/>
    <mergeCell ref="C38:F38"/>
    <mergeCell ref="B1:F1"/>
    <mergeCell ref="B27:C27"/>
    <mergeCell ref="B2:F2"/>
    <mergeCell ref="B3:F3"/>
    <mergeCell ref="B9:C9"/>
    <mergeCell ref="B12:C12"/>
    <mergeCell ref="B13:C13"/>
    <mergeCell ref="B15:C15"/>
    <mergeCell ref="B16:C16"/>
    <mergeCell ref="B19:C19"/>
  </mergeCells>
  <pageMargins left="1.5" right="0.84" top="0.74803149606299213" bottom="0.74803149606299213" header="0.31496062992125984" footer="0.31496062992125984"/>
  <pageSetup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B1:E46"/>
  <sheetViews>
    <sheetView showGridLines="0" zoomScale="85" zoomScaleNormal="85" workbookViewId="0">
      <selection activeCell="Q17" sqref="Q17"/>
    </sheetView>
  </sheetViews>
  <sheetFormatPr baseColWidth="10" defaultRowHeight="12.75"/>
  <cols>
    <col min="1" max="1" width="30.7109375" style="273" customWidth="1"/>
    <col min="2" max="2" width="47.85546875" style="273" customWidth="1"/>
    <col min="3" max="3" width="2" style="273" customWidth="1"/>
    <col min="4" max="4" width="24.85546875" style="273" customWidth="1"/>
    <col min="5" max="5" width="29.85546875" style="273" customWidth="1"/>
    <col min="6" max="16384" width="11.42578125" style="273"/>
  </cols>
  <sheetData>
    <row r="1" spans="2:5" ht="18" customHeight="1">
      <c r="B1" s="799" t="s">
        <v>460</v>
      </c>
      <c r="C1" s="800"/>
      <c r="D1" s="800"/>
      <c r="E1" s="801"/>
    </row>
    <row r="2" spans="2:5" ht="18" customHeight="1">
      <c r="B2" s="795" t="s">
        <v>466</v>
      </c>
      <c r="C2" s="683"/>
      <c r="D2" s="683"/>
      <c r="E2" s="796"/>
    </row>
    <row r="3" spans="2:5" ht="18" customHeight="1">
      <c r="B3" s="802" t="s">
        <v>3158</v>
      </c>
      <c r="C3" s="803"/>
      <c r="D3" s="803"/>
      <c r="E3" s="804"/>
    </row>
    <row r="4" spans="2:5">
      <c r="B4" s="26"/>
      <c r="C4" s="26"/>
      <c r="D4" s="26"/>
    </row>
    <row r="5" spans="2:5" ht="15" customHeight="1">
      <c r="B5" s="31" t="s">
        <v>3</v>
      </c>
      <c r="C5" s="286" t="s">
        <v>559</v>
      </c>
      <c r="D5" s="645"/>
      <c r="E5" s="286"/>
    </row>
    <row r="6" spans="2:5">
      <c r="B6" s="26"/>
      <c r="C6" s="26"/>
      <c r="D6" s="26"/>
    </row>
    <row r="7" spans="2:5">
      <c r="B7" s="425" t="s">
        <v>416</v>
      </c>
      <c r="C7" s="425"/>
      <c r="D7" s="425" t="s">
        <v>204</v>
      </c>
      <c r="E7" s="425" t="s">
        <v>225</v>
      </c>
    </row>
    <row r="8" spans="2:5">
      <c r="B8" s="805" t="s">
        <v>423</v>
      </c>
      <c r="C8" s="806"/>
      <c r="D8" s="807"/>
      <c r="E8" s="808"/>
    </row>
    <row r="9" spans="2:5">
      <c r="B9" s="426"/>
      <c r="C9" s="642"/>
      <c r="D9" s="426"/>
      <c r="E9" s="427"/>
    </row>
    <row r="10" spans="2:5">
      <c r="B10" s="426"/>
      <c r="C10" s="642"/>
      <c r="D10" s="426"/>
      <c r="E10" s="427"/>
    </row>
    <row r="11" spans="2:5">
      <c r="B11" s="426"/>
      <c r="C11" s="642"/>
      <c r="D11" s="426"/>
      <c r="E11" s="427"/>
    </row>
    <row r="12" spans="2:5">
      <c r="B12" s="426"/>
      <c r="C12" s="642"/>
      <c r="D12" s="426"/>
      <c r="E12" s="427"/>
    </row>
    <row r="13" spans="2:5">
      <c r="B13" s="426"/>
      <c r="C13" s="642"/>
      <c r="D13" s="426"/>
      <c r="E13" s="427"/>
    </row>
    <row r="14" spans="2:5">
      <c r="B14" s="426"/>
      <c r="C14" s="642"/>
      <c r="D14" s="426"/>
      <c r="E14" s="427"/>
    </row>
    <row r="15" spans="2:5">
      <c r="B15" s="426"/>
      <c r="C15" s="642"/>
      <c r="D15" s="426"/>
      <c r="E15" s="427"/>
    </row>
    <row r="16" spans="2:5">
      <c r="B16" s="426"/>
      <c r="C16" s="642"/>
      <c r="D16" s="426"/>
      <c r="E16" s="427"/>
    </row>
    <row r="17" spans="2:5">
      <c r="B17" s="426"/>
      <c r="C17" s="642"/>
      <c r="D17" s="426"/>
      <c r="E17" s="427"/>
    </row>
    <row r="18" spans="2:5">
      <c r="B18" s="426"/>
      <c r="C18" s="642"/>
      <c r="D18" s="426"/>
      <c r="E18" s="427"/>
    </row>
    <row r="19" spans="2:5">
      <c r="B19" s="648" t="s">
        <v>427</v>
      </c>
      <c r="C19" s="39"/>
      <c r="D19" s="426">
        <f>SUM(D9:D18)</f>
        <v>0</v>
      </c>
      <c r="E19" s="426">
        <f>SUM(E9:E18)</f>
        <v>0</v>
      </c>
    </row>
    <row r="20" spans="2:5">
      <c r="B20" s="426"/>
      <c r="C20" s="642"/>
      <c r="D20" s="426"/>
      <c r="E20" s="427"/>
    </row>
    <row r="21" spans="2:5">
      <c r="B21" s="805" t="s">
        <v>425</v>
      </c>
      <c r="C21" s="809"/>
      <c r="D21" s="807"/>
      <c r="E21" s="808"/>
    </row>
    <row r="22" spans="2:5">
      <c r="B22" s="426"/>
      <c r="C22" s="642"/>
      <c r="D22" s="426"/>
      <c r="E22" s="427"/>
    </row>
    <row r="23" spans="2:5">
      <c r="B23" s="426"/>
      <c r="C23" s="642"/>
      <c r="D23" s="426"/>
      <c r="E23" s="427"/>
    </row>
    <row r="24" spans="2:5">
      <c r="B24" s="426"/>
      <c r="C24" s="642"/>
      <c r="D24" s="426"/>
      <c r="E24" s="427"/>
    </row>
    <row r="25" spans="2:5">
      <c r="B25" s="426"/>
      <c r="C25" s="642"/>
      <c r="D25" s="426"/>
      <c r="E25" s="427"/>
    </row>
    <row r="26" spans="2:5">
      <c r="B26" s="426"/>
      <c r="C26" s="642"/>
      <c r="D26" s="426"/>
      <c r="E26" s="427"/>
    </row>
    <row r="27" spans="2:5">
      <c r="B27" s="426"/>
      <c r="C27" s="642"/>
      <c r="D27" s="426"/>
      <c r="E27" s="427"/>
    </row>
    <row r="28" spans="2:5">
      <c r="B28" s="426"/>
      <c r="C28" s="642"/>
      <c r="D28" s="426"/>
      <c r="E28" s="427"/>
    </row>
    <row r="29" spans="2:5">
      <c r="B29" s="426"/>
      <c r="C29" s="642"/>
      <c r="D29" s="426"/>
      <c r="E29" s="427"/>
    </row>
    <row r="30" spans="2:5">
      <c r="B30" s="426"/>
      <c r="C30" s="642"/>
      <c r="D30" s="426"/>
      <c r="E30" s="427"/>
    </row>
    <row r="31" spans="2:5">
      <c r="B31" s="426"/>
      <c r="C31" s="642"/>
      <c r="D31" s="426"/>
      <c r="E31" s="427"/>
    </row>
    <row r="32" spans="2:5">
      <c r="B32" s="426"/>
      <c r="C32" s="642"/>
      <c r="D32" s="426"/>
      <c r="E32" s="427"/>
    </row>
    <row r="33" spans="2:5">
      <c r="B33" s="426"/>
      <c r="C33" s="642"/>
      <c r="D33" s="426"/>
      <c r="E33" s="427"/>
    </row>
    <row r="34" spans="2:5">
      <c r="B34" s="648" t="s">
        <v>428</v>
      </c>
      <c r="C34" s="39"/>
      <c r="D34" s="426">
        <f>SUM(D22:D33)</f>
        <v>0</v>
      </c>
      <c r="E34" s="426">
        <f>SUM(E22:E33)</f>
        <v>0</v>
      </c>
    </row>
    <row r="35" spans="2:5">
      <c r="B35" s="426"/>
      <c r="C35" s="642"/>
      <c r="D35" s="426"/>
      <c r="E35" s="427"/>
    </row>
    <row r="36" spans="2:5">
      <c r="B36" s="648" t="s">
        <v>134</v>
      </c>
      <c r="C36" s="428"/>
      <c r="D36" s="649">
        <f>+D19+D34</f>
        <v>0</v>
      </c>
      <c r="E36" s="649">
        <f>+E19+E34</f>
        <v>0</v>
      </c>
    </row>
    <row r="38" spans="2:5">
      <c r="B38" s="16" t="s">
        <v>76</v>
      </c>
    </row>
    <row r="39" spans="2:5">
      <c r="B39" s="26"/>
    </row>
    <row r="40" spans="2:5">
      <c r="B40" s="26"/>
    </row>
    <row r="41" spans="2:5">
      <c r="B41" s="26"/>
    </row>
    <row r="42" spans="2:5">
      <c r="B42" s="26"/>
    </row>
    <row r="43" spans="2:5">
      <c r="B43" s="26"/>
    </row>
    <row r="44" spans="2:5">
      <c r="B44" s="280"/>
      <c r="C44" s="278"/>
      <c r="D44" s="529"/>
      <c r="E44" s="529"/>
    </row>
    <row r="45" spans="2:5">
      <c r="B45" s="639" t="s">
        <v>3153</v>
      </c>
      <c r="C45" s="640"/>
      <c r="D45" s="673" t="s">
        <v>653</v>
      </c>
      <c r="E45" s="673"/>
    </row>
    <row r="46" spans="2:5">
      <c r="B46" s="638" t="s">
        <v>556</v>
      </c>
      <c r="C46" s="638"/>
      <c r="D46" s="669" t="s">
        <v>669</v>
      </c>
      <c r="E46" s="669"/>
    </row>
  </sheetData>
  <mergeCells count="7">
    <mergeCell ref="B1:E1"/>
    <mergeCell ref="D45:E45"/>
    <mergeCell ref="D46:E46"/>
    <mergeCell ref="B2:E2"/>
    <mergeCell ref="B3:E3"/>
    <mergeCell ref="B8:E8"/>
    <mergeCell ref="B21:E21"/>
  </mergeCells>
  <pageMargins left="1.9" right="0.70866141732283472" top="0.74803149606299213" bottom="0.46" header="0.31496062992125984" footer="0.31496062992125984"/>
  <pageSetup scale="9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M54"/>
  <sheetViews>
    <sheetView showGridLines="0" topLeftCell="B1" zoomScale="85" zoomScaleNormal="85" workbookViewId="0">
      <selection activeCell="Q17" sqref="Q17"/>
    </sheetView>
  </sheetViews>
  <sheetFormatPr baseColWidth="10" defaultRowHeight="12.75"/>
  <cols>
    <col min="1" max="1" width="20.28515625" style="26" customWidth="1"/>
    <col min="2" max="3" width="3.7109375" style="273" customWidth="1"/>
    <col min="4" max="4" width="65.7109375" style="273" customWidth="1"/>
    <col min="5" max="5" width="13.85546875" style="273" customWidth="1"/>
    <col min="6" max="6" width="14.28515625" style="273" customWidth="1"/>
    <col min="7" max="7" width="13.5703125" style="273" customWidth="1"/>
    <col min="8" max="8" width="15.5703125" style="993" customWidth="1"/>
    <col min="9" max="9" width="18.42578125" style="273" customWidth="1"/>
    <col min="10" max="10" width="12.85546875" style="273" customWidth="1"/>
    <col min="11" max="11" width="13.7109375" style="273" customWidth="1"/>
    <col min="12" max="12" width="12.85546875" style="273" customWidth="1"/>
    <col min="13" max="13" width="3.140625" style="26" customWidth="1"/>
    <col min="14" max="16384" width="11.42578125" style="273"/>
  </cols>
  <sheetData>
    <row r="1" spans="1:13" ht="21" customHeight="1"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</row>
    <row r="2" spans="1:13" ht="18" customHeight="1">
      <c r="B2" s="745" t="s">
        <v>468</v>
      </c>
      <c r="C2" s="745"/>
      <c r="D2" s="745"/>
      <c r="E2" s="745"/>
      <c r="F2" s="745"/>
      <c r="G2" s="745"/>
      <c r="H2" s="745"/>
      <c r="I2" s="745"/>
      <c r="J2" s="745"/>
      <c r="K2" s="745"/>
      <c r="L2" s="745"/>
    </row>
    <row r="3" spans="1:13" s="507" customFormat="1" ht="20.25" customHeight="1">
      <c r="B3" s="745" t="s">
        <v>747</v>
      </c>
      <c r="C3" s="745"/>
      <c r="D3" s="745"/>
      <c r="E3" s="745"/>
      <c r="F3" s="745"/>
      <c r="G3" s="745"/>
      <c r="H3" s="745"/>
      <c r="I3" s="745"/>
      <c r="J3" s="745"/>
      <c r="K3" s="745"/>
      <c r="L3" s="745"/>
    </row>
    <row r="4" spans="1:13" s="26" customFormat="1" ht="8.25" customHeight="1">
      <c r="B4" s="245"/>
      <c r="C4" s="245"/>
      <c r="D4" s="245"/>
      <c r="E4" s="245"/>
      <c r="F4" s="245"/>
      <c r="G4" s="245"/>
      <c r="H4" s="1018"/>
      <c r="I4" s="245"/>
      <c r="J4" s="245"/>
      <c r="K4" s="245"/>
      <c r="L4" s="245"/>
    </row>
    <row r="5" spans="1:13" s="26" customFormat="1" ht="24" customHeight="1">
      <c r="D5" s="31" t="s">
        <v>3</v>
      </c>
      <c r="E5" s="286" t="s">
        <v>559</v>
      </c>
      <c r="F5" s="286"/>
      <c r="G5" s="286"/>
      <c r="H5" s="1019"/>
      <c r="I5" s="73"/>
      <c r="J5" s="73"/>
      <c r="K5" s="77"/>
      <c r="L5" s="245"/>
    </row>
    <row r="6" spans="1:13" s="26" customFormat="1" ht="8.25" customHeight="1">
      <c r="B6" s="245"/>
      <c r="C6" s="245"/>
      <c r="D6" s="245"/>
      <c r="E6" s="245"/>
      <c r="F6" s="245"/>
      <c r="G6" s="245"/>
      <c r="H6" s="1018"/>
      <c r="I6" s="245"/>
      <c r="J6" s="245"/>
      <c r="K6" s="245"/>
      <c r="L6" s="245"/>
    </row>
    <row r="7" spans="1:13">
      <c r="B7" s="782" t="s">
        <v>74</v>
      </c>
      <c r="C7" s="830"/>
      <c r="D7" s="783"/>
      <c r="E7" s="780" t="s">
        <v>228</v>
      </c>
      <c r="F7" s="780"/>
      <c r="G7" s="780"/>
      <c r="H7" s="780"/>
      <c r="I7" s="780"/>
      <c r="J7" s="780"/>
      <c r="K7" s="780"/>
      <c r="L7" s="780" t="s">
        <v>222</v>
      </c>
    </row>
    <row r="8" spans="1:13" ht="25.5">
      <c r="B8" s="784"/>
      <c r="C8" s="745"/>
      <c r="D8" s="785"/>
      <c r="E8" s="646" t="s">
        <v>223</v>
      </c>
      <c r="F8" s="646" t="s">
        <v>224</v>
      </c>
      <c r="G8" s="646" t="s">
        <v>203</v>
      </c>
      <c r="H8" s="1017" t="s">
        <v>412</v>
      </c>
      <c r="I8" s="646" t="s">
        <v>204</v>
      </c>
      <c r="J8" s="646" t="s">
        <v>413</v>
      </c>
      <c r="K8" s="646" t="s">
        <v>225</v>
      </c>
      <c r="L8" s="780"/>
    </row>
    <row r="9" spans="1:13" ht="15.75" customHeight="1">
      <c r="B9" s="786"/>
      <c r="C9" s="831"/>
      <c r="D9" s="787"/>
      <c r="E9" s="646">
        <v>1</v>
      </c>
      <c r="F9" s="646">
        <v>2</v>
      </c>
      <c r="G9" s="646" t="s">
        <v>226</v>
      </c>
      <c r="H9" s="1017">
        <v>4</v>
      </c>
      <c r="I9" s="646">
        <v>5</v>
      </c>
      <c r="J9" s="646">
        <v>6</v>
      </c>
      <c r="K9" s="646">
        <v>7</v>
      </c>
      <c r="L9" s="646" t="s">
        <v>475</v>
      </c>
    </row>
    <row r="10" spans="1:13" s="389" customFormat="1" ht="15" customHeight="1">
      <c r="A10" s="303"/>
      <c r="B10" s="1005" t="s">
        <v>266</v>
      </c>
      <c r="C10" s="820"/>
      <c r="D10" s="1004"/>
      <c r="E10" s="1016">
        <v>42959679.68</v>
      </c>
      <c r="F10" s="1015">
        <v>45442769.850000001</v>
      </c>
      <c r="G10" s="1015">
        <v>88402449.530000001</v>
      </c>
      <c r="H10" s="1002">
        <v>0</v>
      </c>
      <c r="I10" s="1015">
        <v>12588590.76</v>
      </c>
      <c r="J10" s="454">
        <v>12588590.76</v>
      </c>
      <c r="K10" s="1015">
        <v>12579516.310000001</v>
      </c>
      <c r="L10" s="454">
        <v>75813858.769999996</v>
      </c>
      <c r="M10" s="303"/>
    </row>
    <row r="11" spans="1:13">
      <c r="B11" s="391"/>
      <c r="C11" s="825" t="s">
        <v>267</v>
      </c>
      <c r="D11" s="826"/>
      <c r="E11" s="1014">
        <v>0</v>
      </c>
      <c r="F11" s="1007">
        <v>0</v>
      </c>
      <c r="G11" s="1007">
        <v>0</v>
      </c>
      <c r="H11" s="1007">
        <v>0</v>
      </c>
      <c r="I11" s="1007">
        <v>0</v>
      </c>
      <c r="J11" s="1007">
        <v>0</v>
      </c>
      <c r="K11" s="1007">
        <v>0</v>
      </c>
      <c r="L11" s="1006">
        <f>+G11-I11</f>
        <v>0</v>
      </c>
    </row>
    <row r="12" spans="1:13">
      <c r="B12" s="391"/>
      <c r="C12" s="653"/>
      <c r="D12" s="654" t="s">
        <v>268</v>
      </c>
      <c r="E12" s="917">
        <v>0</v>
      </c>
      <c r="F12" s="917">
        <v>0</v>
      </c>
      <c r="G12" s="917">
        <f>+E12+F12</f>
        <v>0</v>
      </c>
      <c r="H12" s="917">
        <v>0</v>
      </c>
      <c r="I12" s="917">
        <v>0</v>
      </c>
      <c r="J12" s="917">
        <v>0</v>
      </c>
      <c r="K12" s="917">
        <v>0</v>
      </c>
      <c r="L12" s="1006">
        <f>+G12-I12</f>
        <v>0</v>
      </c>
    </row>
    <row r="13" spans="1:13">
      <c r="B13" s="391"/>
      <c r="C13" s="653"/>
      <c r="D13" s="654" t="s">
        <v>269</v>
      </c>
      <c r="E13" s="1007">
        <v>0</v>
      </c>
      <c r="F13" s="1006">
        <v>0</v>
      </c>
      <c r="G13" s="1006">
        <v>0</v>
      </c>
      <c r="H13" s="1006">
        <v>0</v>
      </c>
      <c r="I13" s="1006">
        <v>0</v>
      </c>
      <c r="J13" s="1006">
        <v>0</v>
      </c>
      <c r="K13" s="1006">
        <v>0</v>
      </c>
      <c r="L13" s="1006">
        <f>+G13-I13</f>
        <v>0</v>
      </c>
    </row>
    <row r="14" spans="1:13" s="389" customFormat="1">
      <c r="A14" s="303"/>
      <c r="B14" s="402"/>
      <c r="C14" s="1009" t="s">
        <v>270</v>
      </c>
      <c r="D14" s="1008"/>
      <c r="E14" s="1003">
        <f>SUM(E15:E22)</f>
        <v>40109056.039999999</v>
      </c>
      <c r="F14" s="1011">
        <v>42842146.210000001</v>
      </c>
      <c r="G14" s="1011">
        <v>82951202.25</v>
      </c>
      <c r="H14" s="1003">
        <v>0</v>
      </c>
      <c r="I14" s="1013">
        <v>11613013.810000001</v>
      </c>
      <c r="J14" s="453">
        <v>11613013.810000001</v>
      </c>
      <c r="K14" s="453">
        <v>11603939.359999999</v>
      </c>
      <c r="L14" s="454">
        <v>71338188.439999998</v>
      </c>
      <c r="M14" s="303"/>
    </row>
    <row r="15" spans="1:13">
      <c r="B15" s="391"/>
      <c r="C15" s="653"/>
      <c r="D15" s="654" t="s">
        <v>271</v>
      </c>
      <c r="E15" s="1010">
        <v>25581611.120000001</v>
      </c>
      <c r="F15" s="1010">
        <v>31001748.859999999</v>
      </c>
      <c r="G15" s="1012">
        <v>56583359.780000001</v>
      </c>
      <c r="H15" s="1006">
        <v>0</v>
      </c>
      <c r="I15" s="536">
        <v>9015461.5600000005</v>
      </c>
      <c r="J15" s="536">
        <v>9015461.5600000005</v>
      </c>
      <c r="K15" s="536">
        <v>9006387.1099999994</v>
      </c>
      <c r="L15" s="452">
        <v>47567898.219999999</v>
      </c>
    </row>
    <row r="16" spans="1:13">
      <c r="B16" s="391"/>
      <c r="C16" s="653"/>
      <c r="D16" s="654" t="s">
        <v>272</v>
      </c>
      <c r="E16" s="1007">
        <v>0</v>
      </c>
      <c r="F16" s="1006">
        <v>0</v>
      </c>
      <c r="G16" s="1006">
        <v>0</v>
      </c>
      <c r="H16" s="1006">
        <v>0</v>
      </c>
      <c r="I16" s="1006">
        <v>0</v>
      </c>
      <c r="J16" s="1006">
        <v>0</v>
      </c>
      <c r="K16" s="1006">
        <v>0</v>
      </c>
      <c r="L16" s="1006">
        <f>+G16-I16</f>
        <v>0</v>
      </c>
    </row>
    <row r="17" spans="1:13">
      <c r="B17" s="391"/>
      <c r="C17" s="653"/>
      <c r="D17" s="654" t="s">
        <v>273</v>
      </c>
      <c r="E17" s="1010">
        <v>14527444.92</v>
      </c>
      <c r="F17" s="1010">
        <v>11840397.550000001</v>
      </c>
      <c r="G17" s="1012">
        <f>F17+E17</f>
        <v>26367842.469999999</v>
      </c>
      <c r="H17" s="1006">
        <v>0</v>
      </c>
      <c r="I17" s="1006">
        <v>2597552.25</v>
      </c>
      <c r="J17" s="1006">
        <v>2597552.25</v>
      </c>
      <c r="K17" s="1006">
        <v>2597552.25</v>
      </c>
      <c r="L17" s="452">
        <v>23770290.219999999</v>
      </c>
    </row>
    <row r="18" spans="1:13">
      <c r="B18" s="391"/>
      <c r="C18" s="653"/>
      <c r="D18" s="654" t="s">
        <v>274</v>
      </c>
      <c r="E18" s="1007">
        <v>0</v>
      </c>
      <c r="F18" s="1006">
        <v>0</v>
      </c>
      <c r="G18" s="1006">
        <v>0</v>
      </c>
      <c r="H18" s="1006">
        <v>0</v>
      </c>
      <c r="I18" s="1006">
        <v>0</v>
      </c>
      <c r="J18" s="1006">
        <v>0</v>
      </c>
      <c r="K18" s="1006">
        <v>0</v>
      </c>
      <c r="L18" s="1006">
        <f>+G18-I18</f>
        <v>0</v>
      </c>
    </row>
    <row r="19" spans="1:13">
      <c r="B19" s="391"/>
      <c r="C19" s="653"/>
      <c r="D19" s="654" t="s">
        <v>275</v>
      </c>
      <c r="E19" s="1007">
        <v>0</v>
      </c>
      <c r="F19" s="1006">
        <v>0</v>
      </c>
      <c r="G19" s="1006">
        <v>0</v>
      </c>
      <c r="H19" s="1006">
        <v>0</v>
      </c>
      <c r="I19" s="1006">
        <v>0</v>
      </c>
      <c r="J19" s="1006">
        <v>0</v>
      </c>
      <c r="K19" s="1006">
        <v>0</v>
      </c>
      <c r="L19" s="1006">
        <f>+G19-I19</f>
        <v>0</v>
      </c>
    </row>
    <row r="20" spans="1:13">
      <c r="B20" s="391"/>
      <c r="C20" s="653"/>
      <c r="D20" s="654" t="s">
        <v>276</v>
      </c>
      <c r="E20" s="1007">
        <v>0</v>
      </c>
      <c r="F20" s="1006">
        <v>0</v>
      </c>
      <c r="G20" s="1006">
        <v>0</v>
      </c>
      <c r="H20" s="1006">
        <v>0</v>
      </c>
      <c r="I20" s="1006">
        <v>0</v>
      </c>
      <c r="J20" s="1006">
        <v>0</v>
      </c>
      <c r="K20" s="1006">
        <v>0</v>
      </c>
      <c r="L20" s="1006">
        <f>+G20-I20</f>
        <v>0</v>
      </c>
    </row>
    <row r="21" spans="1:13">
      <c r="B21" s="391"/>
      <c r="C21" s="653"/>
      <c r="D21" s="654" t="s">
        <v>277</v>
      </c>
      <c r="E21" s="1007">
        <v>0</v>
      </c>
      <c r="F21" s="1006">
        <v>0</v>
      </c>
      <c r="G21" s="1006">
        <v>0</v>
      </c>
      <c r="H21" s="1006">
        <v>0</v>
      </c>
      <c r="I21" s="1006">
        <v>0</v>
      </c>
      <c r="J21" s="1006">
        <v>0</v>
      </c>
      <c r="K21" s="1006">
        <v>0</v>
      </c>
      <c r="L21" s="1006">
        <f>+G21-I21</f>
        <v>0</v>
      </c>
    </row>
    <row r="22" spans="1:13">
      <c r="B22" s="391"/>
      <c r="C22" s="653"/>
      <c r="D22" s="654" t="s">
        <v>278</v>
      </c>
      <c r="E22" s="1007">
        <v>0</v>
      </c>
      <c r="F22" s="1006">
        <v>0</v>
      </c>
      <c r="G22" s="1006">
        <v>0</v>
      </c>
      <c r="H22" s="1006">
        <v>0</v>
      </c>
      <c r="I22" s="1006">
        <v>0</v>
      </c>
      <c r="J22" s="1006">
        <v>0</v>
      </c>
      <c r="K22" s="1006">
        <v>0</v>
      </c>
      <c r="L22" s="1006">
        <f>+G22-I22</f>
        <v>0</v>
      </c>
    </row>
    <row r="23" spans="1:13" s="389" customFormat="1">
      <c r="A23" s="303"/>
      <c r="B23" s="402"/>
      <c r="C23" s="1009" t="s">
        <v>279</v>
      </c>
      <c r="D23" s="1008"/>
      <c r="E23" s="1003">
        <v>0</v>
      </c>
      <c r="F23" s="1003">
        <v>0</v>
      </c>
      <c r="G23" s="1002">
        <v>0</v>
      </c>
      <c r="H23" s="1003">
        <v>0</v>
      </c>
      <c r="I23" s="1003">
        <v>0</v>
      </c>
      <c r="J23" s="1003">
        <v>0</v>
      </c>
      <c r="K23" s="1003">
        <v>0</v>
      </c>
      <c r="L23" s="1002">
        <v>0</v>
      </c>
      <c r="M23" s="303"/>
    </row>
    <row r="24" spans="1:13">
      <c r="B24" s="391"/>
      <c r="C24" s="653"/>
      <c r="D24" s="654" t="s">
        <v>280</v>
      </c>
      <c r="E24" s="1012">
        <v>0</v>
      </c>
      <c r="F24" s="1006">
        <v>0</v>
      </c>
      <c r="G24" s="1006">
        <v>0</v>
      </c>
      <c r="H24" s="1006">
        <v>0</v>
      </c>
      <c r="I24" s="1006">
        <v>0</v>
      </c>
      <c r="J24" s="1006">
        <v>0</v>
      </c>
      <c r="K24" s="1006">
        <v>0</v>
      </c>
      <c r="L24" s="1006">
        <v>0</v>
      </c>
    </row>
    <row r="25" spans="1:13">
      <c r="B25" s="391"/>
      <c r="C25" s="653"/>
      <c r="D25" s="654" t="s">
        <v>281</v>
      </c>
      <c r="E25" s="1007">
        <v>0</v>
      </c>
      <c r="F25" s="1006">
        <v>0</v>
      </c>
      <c r="G25" s="1006">
        <v>0</v>
      </c>
      <c r="H25" s="1006">
        <v>0</v>
      </c>
      <c r="I25" s="1006">
        <v>0</v>
      </c>
      <c r="J25" s="1006">
        <v>0</v>
      </c>
      <c r="K25" s="1006">
        <v>0</v>
      </c>
      <c r="L25" s="1006">
        <f>+G25-I25</f>
        <v>0</v>
      </c>
    </row>
    <row r="26" spans="1:13">
      <c r="B26" s="391"/>
      <c r="C26" s="653"/>
      <c r="D26" s="654" t="s">
        <v>282</v>
      </c>
      <c r="E26" s="1007">
        <v>0</v>
      </c>
      <c r="F26" s="1006">
        <v>0</v>
      </c>
      <c r="G26" s="1006">
        <v>0</v>
      </c>
      <c r="H26" s="1006">
        <v>0</v>
      </c>
      <c r="I26" s="1006">
        <v>0</v>
      </c>
      <c r="J26" s="1006">
        <v>0</v>
      </c>
      <c r="K26" s="1006">
        <v>0</v>
      </c>
      <c r="L26" s="1006">
        <f>+G26-I26</f>
        <v>0</v>
      </c>
    </row>
    <row r="27" spans="1:13" s="389" customFormat="1">
      <c r="A27" s="303"/>
      <c r="B27" s="402"/>
      <c r="C27" s="1009" t="s">
        <v>283</v>
      </c>
      <c r="D27" s="1008"/>
      <c r="E27" s="1011">
        <v>2850623.64</v>
      </c>
      <c r="F27" s="1011">
        <v>2600623.64</v>
      </c>
      <c r="G27" s="1011">
        <v>5451247.2800000003</v>
      </c>
      <c r="H27" s="1003">
        <v>0</v>
      </c>
      <c r="I27" s="1003">
        <v>975576.95</v>
      </c>
      <c r="J27" s="1003">
        <v>975576.95</v>
      </c>
      <c r="K27" s="1003">
        <v>975576.95</v>
      </c>
      <c r="L27" s="1002">
        <v>4475670.33</v>
      </c>
      <c r="M27" s="303"/>
    </row>
    <row r="28" spans="1:13">
      <c r="B28" s="391"/>
      <c r="C28" s="653"/>
      <c r="D28" s="654" t="s">
        <v>284</v>
      </c>
      <c r="E28" s="1010">
        <v>2850623.64</v>
      </c>
      <c r="F28" s="1010">
        <v>2600623.64</v>
      </c>
      <c r="G28" s="1007">
        <v>5451247.2800000003</v>
      </c>
      <c r="H28" s="1006">
        <v>0</v>
      </c>
      <c r="I28" s="1006">
        <v>975576.95</v>
      </c>
      <c r="J28" s="1006">
        <v>975576.95</v>
      </c>
      <c r="K28" s="1006">
        <v>975576.95</v>
      </c>
      <c r="L28" s="1006">
        <f>+G28-I28</f>
        <v>4475670.33</v>
      </c>
    </row>
    <row r="29" spans="1:13">
      <c r="B29" s="391"/>
      <c r="C29" s="653"/>
      <c r="D29" s="654" t="s">
        <v>285</v>
      </c>
      <c r="E29" s="1007">
        <v>0</v>
      </c>
      <c r="F29" s="1006">
        <v>0</v>
      </c>
      <c r="G29" s="1006">
        <v>0</v>
      </c>
      <c r="H29" s="1006">
        <v>0</v>
      </c>
      <c r="I29" s="1006">
        <v>0</v>
      </c>
      <c r="J29" s="1006">
        <v>0</v>
      </c>
      <c r="K29" s="1006">
        <v>0</v>
      </c>
      <c r="L29" s="1006">
        <f>+G29-I29</f>
        <v>0</v>
      </c>
    </row>
    <row r="30" spans="1:13" s="389" customFormat="1">
      <c r="A30" s="303"/>
      <c r="B30" s="402"/>
      <c r="C30" s="1009" t="s">
        <v>286</v>
      </c>
      <c r="D30" s="1008"/>
      <c r="E30" s="1003">
        <f>SUM(E31:E34)</f>
        <v>0</v>
      </c>
      <c r="F30" s="1003">
        <v>0</v>
      </c>
      <c r="G30" s="1002">
        <v>0</v>
      </c>
      <c r="H30" s="1003">
        <v>0</v>
      </c>
      <c r="I30" s="1003">
        <v>0</v>
      </c>
      <c r="J30" s="1003">
        <v>0</v>
      </c>
      <c r="K30" s="1003">
        <v>0</v>
      </c>
      <c r="L30" s="1002">
        <f>+G30-I30</f>
        <v>0</v>
      </c>
      <c r="M30" s="303"/>
    </row>
    <row r="31" spans="1:13">
      <c r="B31" s="391"/>
      <c r="C31" s="653"/>
      <c r="D31" s="654" t="s">
        <v>287</v>
      </c>
      <c r="E31" s="1007">
        <v>0</v>
      </c>
      <c r="F31" s="1006">
        <v>0</v>
      </c>
      <c r="G31" s="1006">
        <v>0</v>
      </c>
      <c r="H31" s="1006">
        <v>0</v>
      </c>
      <c r="I31" s="1006">
        <v>0</v>
      </c>
      <c r="J31" s="1006">
        <v>0</v>
      </c>
      <c r="K31" s="1006">
        <v>0</v>
      </c>
      <c r="L31" s="1006">
        <f>+G31-I31</f>
        <v>0</v>
      </c>
    </row>
    <row r="32" spans="1:13">
      <c r="B32" s="391"/>
      <c r="C32" s="653"/>
      <c r="D32" s="654" t="s">
        <v>288</v>
      </c>
      <c r="E32" s="1007">
        <v>0</v>
      </c>
      <c r="F32" s="1006">
        <v>0</v>
      </c>
      <c r="G32" s="1006">
        <v>0</v>
      </c>
      <c r="H32" s="1006">
        <v>0</v>
      </c>
      <c r="I32" s="1006">
        <v>0</v>
      </c>
      <c r="J32" s="1006">
        <v>0</v>
      </c>
      <c r="K32" s="1006">
        <v>0</v>
      </c>
      <c r="L32" s="1006">
        <f>+G32-I32</f>
        <v>0</v>
      </c>
    </row>
    <row r="33" spans="1:13">
      <c r="B33" s="391"/>
      <c r="C33" s="653"/>
      <c r="D33" s="654" t="s">
        <v>289</v>
      </c>
      <c r="E33" s="1007">
        <v>0</v>
      </c>
      <c r="F33" s="1006">
        <v>0</v>
      </c>
      <c r="G33" s="1006">
        <v>0</v>
      </c>
      <c r="H33" s="1006">
        <v>0</v>
      </c>
      <c r="I33" s="1006">
        <v>0</v>
      </c>
      <c r="J33" s="1006">
        <v>0</v>
      </c>
      <c r="K33" s="1006">
        <v>0</v>
      </c>
      <c r="L33" s="1006">
        <f>+G33-I33</f>
        <v>0</v>
      </c>
    </row>
    <row r="34" spans="1:13">
      <c r="B34" s="391"/>
      <c r="C34" s="653"/>
      <c r="D34" s="654" t="s">
        <v>290</v>
      </c>
      <c r="E34" s="1007">
        <v>0</v>
      </c>
      <c r="F34" s="1006">
        <v>0</v>
      </c>
      <c r="G34" s="1006">
        <v>0</v>
      </c>
      <c r="H34" s="1006">
        <v>0</v>
      </c>
      <c r="I34" s="1006">
        <v>0</v>
      </c>
      <c r="J34" s="1006">
        <v>0</v>
      </c>
      <c r="K34" s="1006">
        <v>0</v>
      </c>
      <c r="L34" s="1006">
        <f>+G34-I34</f>
        <v>0</v>
      </c>
    </row>
    <row r="35" spans="1:13" s="389" customFormat="1">
      <c r="A35" s="303"/>
      <c r="B35" s="402"/>
      <c r="C35" s="1009" t="s">
        <v>291</v>
      </c>
      <c r="D35" s="1008"/>
      <c r="E35" s="1003">
        <f>SUM(E36)</f>
        <v>0</v>
      </c>
      <c r="F35" s="1003">
        <v>0</v>
      </c>
      <c r="G35" s="1002">
        <v>0</v>
      </c>
      <c r="H35" s="1003">
        <v>0</v>
      </c>
      <c r="I35" s="1003">
        <v>0</v>
      </c>
      <c r="J35" s="1003">
        <v>0</v>
      </c>
      <c r="K35" s="1003">
        <v>0</v>
      </c>
      <c r="L35" s="1002">
        <f>+G35-I35</f>
        <v>0</v>
      </c>
      <c r="M35" s="303"/>
    </row>
    <row r="36" spans="1:13">
      <c r="B36" s="391"/>
      <c r="C36" s="653"/>
      <c r="D36" s="654" t="s">
        <v>292</v>
      </c>
      <c r="E36" s="1007">
        <v>0</v>
      </c>
      <c r="F36" s="1006">
        <v>0</v>
      </c>
      <c r="G36" s="1006">
        <v>0</v>
      </c>
      <c r="H36" s="1006">
        <v>0</v>
      </c>
      <c r="I36" s="1006">
        <v>0</v>
      </c>
      <c r="J36" s="1006">
        <v>0</v>
      </c>
      <c r="K36" s="1006">
        <v>0</v>
      </c>
      <c r="L36" s="1006">
        <f>+G36-I36</f>
        <v>0</v>
      </c>
    </row>
    <row r="37" spans="1:13" s="389" customFormat="1" ht="15" customHeight="1">
      <c r="A37" s="303"/>
      <c r="B37" s="1005" t="s">
        <v>293</v>
      </c>
      <c r="C37" s="820"/>
      <c r="D37" s="1004"/>
      <c r="E37" s="1003">
        <v>0</v>
      </c>
      <c r="F37" s="1002">
        <v>0</v>
      </c>
      <c r="G37" s="1002">
        <v>0</v>
      </c>
      <c r="H37" s="1002">
        <v>0</v>
      </c>
      <c r="I37" s="1002">
        <v>0</v>
      </c>
      <c r="J37" s="1002">
        <v>0</v>
      </c>
      <c r="K37" s="1002">
        <v>0</v>
      </c>
      <c r="L37" s="1002">
        <f>+G37-I37</f>
        <v>0</v>
      </c>
      <c r="M37" s="303"/>
    </row>
    <row r="38" spans="1:13" s="389" customFormat="1" ht="15" customHeight="1">
      <c r="A38" s="303"/>
      <c r="B38" s="1005" t="s">
        <v>294</v>
      </c>
      <c r="C38" s="820"/>
      <c r="D38" s="1004"/>
      <c r="E38" s="1003">
        <v>0</v>
      </c>
      <c r="F38" s="1002">
        <v>0</v>
      </c>
      <c r="G38" s="1002">
        <v>0</v>
      </c>
      <c r="H38" s="1002">
        <v>0</v>
      </c>
      <c r="I38" s="1002">
        <v>0</v>
      </c>
      <c r="J38" s="1002">
        <v>0</v>
      </c>
      <c r="K38" s="1002">
        <v>0</v>
      </c>
      <c r="L38" s="1002">
        <f>+G38-I38</f>
        <v>0</v>
      </c>
      <c r="M38" s="303"/>
    </row>
    <row r="39" spans="1:13" s="389" customFormat="1" ht="15.75" customHeight="1">
      <c r="A39" s="303"/>
      <c r="B39" s="1005" t="s">
        <v>295</v>
      </c>
      <c r="C39" s="820"/>
      <c r="D39" s="1004"/>
      <c r="E39" s="1003">
        <v>0</v>
      </c>
      <c r="F39" s="1002">
        <v>0</v>
      </c>
      <c r="G39" s="1002">
        <v>0</v>
      </c>
      <c r="H39" s="1002">
        <v>0</v>
      </c>
      <c r="I39" s="1002">
        <v>0</v>
      </c>
      <c r="J39" s="1002">
        <v>0</v>
      </c>
      <c r="K39" s="1002">
        <v>0</v>
      </c>
      <c r="L39" s="1002">
        <f>+G39-I39</f>
        <v>0</v>
      </c>
      <c r="M39" s="303"/>
    </row>
    <row r="40" spans="1:13">
      <c r="B40" s="455"/>
      <c r="C40" s="456"/>
      <c r="D40" s="457"/>
      <c r="E40" s="1001">
        <v>0</v>
      </c>
      <c r="F40" s="1000">
        <v>0</v>
      </c>
      <c r="G40" s="1000">
        <v>0</v>
      </c>
      <c r="H40" s="1000">
        <v>0</v>
      </c>
      <c r="I40" s="1000">
        <v>0</v>
      </c>
      <c r="J40" s="1000">
        <v>0</v>
      </c>
      <c r="K40" s="1000">
        <v>0</v>
      </c>
      <c r="L40" s="1000">
        <f>+G40-I40</f>
        <v>0</v>
      </c>
    </row>
    <row r="41" spans="1:13" s="389" customFormat="1" ht="16.5" customHeight="1">
      <c r="A41" s="303"/>
      <c r="B41" s="408"/>
      <c r="C41" s="832" t="s">
        <v>227</v>
      </c>
      <c r="D41" s="833"/>
      <c r="E41" s="996">
        <v>42959679.68</v>
      </c>
      <c r="F41" s="996">
        <v>45442769.850000001</v>
      </c>
      <c r="G41" s="999">
        <v>88402449.530000001</v>
      </c>
      <c r="H41" s="998">
        <f>+H11+H14+H23+H27+H30+H35+H37+H38+H39</f>
        <v>0</v>
      </c>
      <c r="I41" s="996">
        <v>12588590.76</v>
      </c>
      <c r="J41" s="997">
        <v>12588590.76</v>
      </c>
      <c r="K41" s="996">
        <v>12579516.310000001</v>
      </c>
      <c r="L41" s="995">
        <v>75813858.769999996</v>
      </c>
      <c r="M41" s="303"/>
    </row>
    <row r="42" spans="1:13">
      <c r="B42" s="26"/>
      <c r="C42" s="26"/>
      <c r="D42" s="26"/>
      <c r="E42" s="26"/>
      <c r="F42" s="26"/>
      <c r="G42" s="26"/>
      <c r="H42" s="994"/>
      <c r="I42" s="26"/>
      <c r="J42" s="26"/>
      <c r="K42" s="26"/>
      <c r="L42" s="26"/>
    </row>
    <row r="43" spans="1:13">
      <c r="B43" s="16" t="s">
        <v>76</v>
      </c>
      <c r="F43" s="26"/>
      <c r="G43" s="26"/>
      <c r="H43" s="994"/>
      <c r="I43" s="26"/>
      <c r="J43" s="26"/>
      <c r="K43" s="26"/>
      <c r="L43" s="26"/>
    </row>
    <row r="52" spans="4:12">
      <c r="D52" s="280"/>
    </row>
    <row r="53" spans="4:12">
      <c r="D53" s="638" t="s">
        <v>740</v>
      </c>
      <c r="G53" s="673" t="s">
        <v>653</v>
      </c>
      <c r="H53" s="673"/>
      <c r="I53" s="673"/>
      <c r="J53" s="673"/>
      <c r="K53" s="673"/>
      <c r="L53" s="673"/>
    </row>
    <row r="54" spans="4:12">
      <c r="D54" s="638" t="s">
        <v>556</v>
      </c>
      <c r="G54" s="669" t="s">
        <v>669</v>
      </c>
      <c r="H54" s="669"/>
      <c r="I54" s="669"/>
      <c r="J54" s="669"/>
      <c r="K54" s="669"/>
      <c r="L54" s="669"/>
    </row>
  </sheetData>
  <protectedRanges>
    <protectedRange sqref="E11" name="Rango1_2_1"/>
    <protectedRange sqref="E15" name="Rango1"/>
    <protectedRange sqref="E17" name="Rango1_1"/>
    <protectedRange sqref="E24" name="Rango1_3"/>
    <protectedRange sqref="E28" name="Rango1_4"/>
    <protectedRange sqref="E27" name="Rango1_5"/>
    <protectedRange sqref="E10 E41" name="Rango1_2_2"/>
    <protectedRange sqref="F15" name="Rango1_6"/>
    <protectedRange sqref="F17" name="Rango1_7"/>
    <protectedRange sqref="F28" name="Rango1_8"/>
    <protectedRange sqref="F27" name="Rango1_10"/>
    <protectedRange sqref="F10:G10 F41:G41" name="Rango1_2_3"/>
    <protectedRange sqref="G15" name="Rango1_12"/>
    <protectedRange sqref="F14" name="Rango1_13"/>
    <protectedRange sqref="G14" name="Rango1_14"/>
    <protectedRange sqref="G17" name="Rango1_15"/>
    <protectedRange sqref="G27" name="Rango1_16"/>
    <protectedRange sqref="I10 I41" name="Rango1_2_4"/>
    <protectedRange sqref="I14" name="Rango1_18"/>
    <protectedRange sqref="K10 K41" name="Rango1_2_5"/>
  </protectedRanges>
  <mergeCells count="19">
    <mergeCell ref="B10:D10"/>
    <mergeCell ref="C11:D11"/>
    <mergeCell ref="C14:D14"/>
    <mergeCell ref="C23:D23"/>
    <mergeCell ref="C27:D27"/>
    <mergeCell ref="B1:L1"/>
    <mergeCell ref="B2:L2"/>
    <mergeCell ref="B3:L3"/>
    <mergeCell ref="B7:D9"/>
    <mergeCell ref="E7:K7"/>
    <mergeCell ref="L7:L8"/>
    <mergeCell ref="B39:D39"/>
    <mergeCell ref="C41:D41"/>
    <mergeCell ref="G53:L53"/>
    <mergeCell ref="G54:L54"/>
    <mergeCell ref="C30:D30"/>
    <mergeCell ref="C35:D35"/>
    <mergeCell ref="B37:D37"/>
    <mergeCell ref="B38:D38"/>
  </mergeCells>
  <pageMargins left="0.25" right="0.7" top="0.44" bottom="0.66" header="0.3" footer="0.3"/>
  <pageSetup scale="60" orientation="landscape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Q44"/>
  <sheetViews>
    <sheetView showGridLines="0" topLeftCell="B1" zoomScale="85" zoomScaleNormal="85" workbookViewId="0">
      <selection activeCell="Q17" sqref="Q17"/>
    </sheetView>
  </sheetViews>
  <sheetFormatPr baseColWidth="10" defaultRowHeight="12.75"/>
  <cols>
    <col min="1" max="1" width="15.42578125" style="26" customWidth="1"/>
    <col min="2" max="3" width="3.7109375" style="273" customWidth="1"/>
    <col min="4" max="4" width="29.42578125" style="273" customWidth="1"/>
    <col min="5" max="5" width="12.7109375" style="273" customWidth="1"/>
    <col min="6" max="6" width="16" style="273" customWidth="1"/>
    <col min="7" max="7" width="12.42578125" style="273" customWidth="1"/>
    <col min="8" max="8" width="17.140625" style="273" customWidth="1"/>
    <col min="9" max="9" width="14.140625" style="273" customWidth="1"/>
    <col min="10" max="10" width="15.7109375" style="273" customWidth="1"/>
    <col min="11" max="11" width="12.7109375" style="273" customWidth="1"/>
    <col min="12" max="12" width="15.5703125" style="273" customWidth="1"/>
    <col min="13" max="13" width="15" style="273" customWidth="1"/>
    <col min="14" max="14" width="15.7109375" style="273" customWidth="1"/>
    <col min="15" max="15" width="16.5703125" style="273" customWidth="1"/>
    <col min="16" max="16" width="15.5703125" style="26" customWidth="1"/>
    <col min="17" max="17" width="14" style="273" customWidth="1"/>
    <col min="18" max="16384" width="11.42578125" style="273"/>
  </cols>
  <sheetData>
    <row r="1" spans="2:17" ht="12.75" customHeight="1"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24"/>
      <c r="Q1" s="24"/>
    </row>
    <row r="2" spans="2:17" ht="13.5" customHeight="1">
      <c r="B2" s="683" t="s">
        <v>470</v>
      </c>
      <c r="C2" s="683"/>
      <c r="D2" s="683"/>
      <c r="E2" s="683"/>
      <c r="F2" s="683"/>
      <c r="G2" s="683"/>
      <c r="H2" s="683"/>
      <c r="I2" s="683"/>
      <c r="J2" s="683"/>
      <c r="K2" s="683"/>
      <c r="L2" s="683"/>
      <c r="M2" s="683"/>
      <c r="N2" s="683"/>
      <c r="O2" s="683"/>
      <c r="P2" s="24"/>
      <c r="Q2" s="24"/>
    </row>
    <row r="3" spans="2:17" ht="30.75" customHeight="1">
      <c r="B3" s="745" t="s">
        <v>3165</v>
      </c>
      <c r="C3" s="745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24"/>
      <c r="Q3" s="24"/>
    </row>
    <row r="4" spans="2:17" s="26" customFormat="1" ht="14.25" customHeight="1"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</row>
    <row r="5" spans="2:17" s="26" customFormat="1" ht="24" customHeight="1">
      <c r="D5" s="31" t="s">
        <v>3</v>
      </c>
      <c r="E5" s="286" t="s">
        <v>559</v>
      </c>
      <c r="F5" s="286"/>
      <c r="G5" s="285"/>
      <c r="H5" s="286"/>
      <c r="I5" s="286"/>
      <c r="J5" s="286"/>
      <c r="K5" s="286"/>
      <c r="L5" s="73"/>
      <c r="M5" s="73"/>
      <c r="N5" s="77"/>
      <c r="O5" s="245"/>
    </row>
    <row r="6" spans="2:17" s="26" customFormat="1" ht="8.25" customHeight="1">
      <c r="B6" s="245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</row>
    <row r="7" spans="2:17" ht="15" customHeight="1">
      <c r="B7" s="782" t="s">
        <v>471</v>
      </c>
      <c r="C7" s="830"/>
      <c r="D7" s="783"/>
      <c r="E7" s="834" t="s">
        <v>472</v>
      </c>
      <c r="F7" s="655"/>
      <c r="G7" s="834" t="s">
        <v>469</v>
      </c>
      <c r="H7" s="837" t="s">
        <v>221</v>
      </c>
      <c r="I7" s="838"/>
      <c r="J7" s="838"/>
      <c r="K7" s="838"/>
      <c r="L7" s="838"/>
      <c r="M7" s="838"/>
      <c r="N7" s="839"/>
      <c r="O7" s="780" t="s">
        <v>222</v>
      </c>
      <c r="P7" s="840" t="s">
        <v>505</v>
      </c>
      <c r="Q7" s="739"/>
    </row>
    <row r="8" spans="2:17" ht="25.5">
      <c r="B8" s="784"/>
      <c r="C8" s="745"/>
      <c r="D8" s="785"/>
      <c r="E8" s="835"/>
      <c r="F8" s="656" t="s">
        <v>473</v>
      </c>
      <c r="G8" s="835"/>
      <c r="H8" s="646" t="s">
        <v>223</v>
      </c>
      <c r="I8" s="646" t="s">
        <v>224</v>
      </c>
      <c r="J8" s="646" t="s">
        <v>203</v>
      </c>
      <c r="K8" s="646" t="s">
        <v>412</v>
      </c>
      <c r="L8" s="646" t="s">
        <v>204</v>
      </c>
      <c r="M8" s="646" t="s">
        <v>413</v>
      </c>
      <c r="N8" s="646" t="s">
        <v>225</v>
      </c>
      <c r="O8" s="780"/>
      <c r="P8" s="461" t="s">
        <v>506</v>
      </c>
      <c r="Q8" s="461" t="s">
        <v>507</v>
      </c>
    </row>
    <row r="9" spans="2:17" ht="15.75" customHeight="1">
      <c r="B9" s="786"/>
      <c r="C9" s="831"/>
      <c r="D9" s="787"/>
      <c r="E9" s="836"/>
      <c r="F9" s="657"/>
      <c r="G9" s="836"/>
      <c r="H9" s="646">
        <v>1</v>
      </c>
      <c r="I9" s="646">
        <v>2</v>
      </c>
      <c r="J9" s="646" t="s">
        <v>226</v>
      </c>
      <c r="K9" s="646">
        <v>4</v>
      </c>
      <c r="L9" s="646">
        <v>5</v>
      </c>
      <c r="M9" s="646">
        <v>6</v>
      </c>
      <c r="N9" s="646">
        <v>7</v>
      </c>
      <c r="O9" s="646" t="s">
        <v>475</v>
      </c>
      <c r="P9" s="306" t="s">
        <v>508</v>
      </c>
      <c r="Q9" s="306" t="s">
        <v>509</v>
      </c>
    </row>
    <row r="10" spans="2:17" ht="15" customHeight="1">
      <c r="B10" s="827"/>
      <c r="C10" s="828"/>
      <c r="D10" s="829"/>
      <c r="E10" s="451"/>
      <c r="F10" s="451"/>
      <c r="G10" s="452"/>
      <c r="H10" s="1031"/>
      <c r="I10" s="1031"/>
      <c r="J10" s="1031"/>
      <c r="K10" s="1006"/>
      <c r="L10" s="1006"/>
      <c r="M10" s="1006"/>
      <c r="N10" s="1006"/>
      <c r="O10" s="1031"/>
      <c r="P10" s="329"/>
      <c r="Q10" s="462"/>
    </row>
    <row r="11" spans="2:17">
      <c r="B11" s="391"/>
      <c r="C11" s="825"/>
      <c r="D11" s="826"/>
      <c r="E11" s="453"/>
      <c r="F11" s="453"/>
      <c r="G11" s="453"/>
      <c r="H11" s="1033"/>
      <c r="I11" s="1033"/>
      <c r="J11" s="1033"/>
      <c r="K11" s="1002"/>
      <c r="L11" s="1002"/>
      <c r="M11" s="1002"/>
      <c r="N11" s="1002"/>
      <c r="O11" s="1033"/>
      <c r="P11" s="463"/>
      <c r="Q11" s="464"/>
    </row>
    <row r="12" spans="2:17">
      <c r="B12" s="391"/>
      <c r="C12" s="653"/>
      <c r="D12" s="654"/>
      <c r="E12" s="451"/>
      <c r="F12" s="451"/>
      <c r="G12" s="452"/>
      <c r="H12" s="1032"/>
      <c r="I12" s="1032"/>
      <c r="J12" s="1032"/>
      <c r="K12" s="917"/>
      <c r="L12" s="917"/>
      <c r="M12" s="917"/>
      <c r="N12" s="917"/>
      <c r="O12" s="1032"/>
      <c r="P12" s="463"/>
      <c r="Q12" s="464"/>
    </row>
    <row r="13" spans="2:17">
      <c r="B13" s="391"/>
      <c r="C13" s="653"/>
      <c r="D13" s="654"/>
      <c r="E13" s="451"/>
      <c r="F13" s="451"/>
      <c r="G13" s="465"/>
      <c r="H13" s="452"/>
      <c r="I13" s="452"/>
      <c r="J13" s="452"/>
      <c r="K13" s="1006"/>
      <c r="L13" s="1006"/>
      <c r="M13" s="1006"/>
      <c r="N13" s="1006"/>
      <c r="O13" s="1031"/>
      <c r="P13" s="463"/>
      <c r="Q13" s="464"/>
    </row>
    <row r="14" spans="2:17" ht="25.5">
      <c r="B14" s="391"/>
      <c r="C14" s="825" t="s">
        <v>504</v>
      </c>
      <c r="D14" s="826"/>
      <c r="E14" s="652" t="s">
        <v>698</v>
      </c>
      <c r="F14" s="652" t="s">
        <v>699</v>
      </c>
      <c r="G14" s="451">
        <v>3024</v>
      </c>
      <c r="H14" s="1030">
        <v>5746824.6100000003</v>
      </c>
      <c r="I14" s="1028">
        <v>0</v>
      </c>
      <c r="J14" s="1029">
        <v>5746824.6100000003</v>
      </c>
      <c r="K14" s="1028">
        <v>0</v>
      </c>
      <c r="L14" s="1028">
        <v>0</v>
      </c>
      <c r="M14" s="1028">
        <v>0</v>
      </c>
      <c r="N14" s="1028">
        <v>0</v>
      </c>
      <c r="O14" s="1027">
        <v>0</v>
      </c>
      <c r="P14" s="463">
        <f>L14/H14</f>
        <v>0</v>
      </c>
      <c r="Q14" s="464">
        <f>L14/J14</f>
        <v>0</v>
      </c>
    </row>
    <row r="15" spans="2:17" ht="52.5" customHeight="1">
      <c r="B15" s="391"/>
      <c r="C15" s="828" t="s">
        <v>700</v>
      </c>
      <c r="D15" s="829"/>
      <c r="E15" s="652" t="s">
        <v>565</v>
      </c>
      <c r="F15" s="652" t="s">
        <v>701</v>
      </c>
      <c r="G15" s="452">
        <v>3024</v>
      </c>
      <c r="H15" s="1025">
        <v>44797.45</v>
      </c>
      <c r="I15" s="923">
        <v>0</v>
      </c>
      <c r="J15" s="1025">
        <v>44797.45</v>
      </c>
      <c r="K15" s="923">
        <v>0</v>
      </c>
      <c r="L15" s="923">
        <v>0</v>
      </c>
      <c r="M15" s="923">
        <v>0</v>
      </c>
      <c r="N15" s="923">
        <v>0</v>
      </c>
      <c r="O15" s="923">
        <v>0</v>
      </c>
      <c r="P15" s="463">
        <f>L15/H15</f>
        <v>0</v>
      </c>
      <c r="Q15" s="464">
        <f>L15/J15</f>
        <v>0</v>
      </c>
    </row>
    <row r="16" spans="2:17" ht="111.75" customHeight="1">
      <c r="B16" s="391"/>
      <c r="C16" s="825" t="s">
        <v>504</v>
      </c>
      <c r="D16" s="826"/>
      <c r="E16" s="651" t="s">
        <v>565</v>
      </c>
      <c r="F16" s="537" t="s">
        <v>3164</v>
      </c>
      <c r="G16" s="451">
        <v>3024</v>
      </c>
      <c r="H16" s="1025">
        <v>1389753.34</v>
      </c>
      <c r="I16" s="923">
        <v>0</v>
      </c>
      <c r="J16" s="1025">
        <v>1389753.34</v>
      </c>
      <c r="K16" s="923">
        <v>0</v>
      </c>
      <c r="L16" s="923">
        <v>0</v>
      </c>
      <c r="M16" s="923">
        <v>0</v>
      </c>
      <c r="N16" s="923">
        <v>0</v>
      </c>
      <c r="O16" s="923">
        <v>0</v>
      </c>
      <c r="P16" s="463">
        <v>0</v>
      </c>
      <c r="Q16" s="464">
        <f>L16/J16</f>
        <v>0</v>
      </c>
    </row>
    <row r="17" spans="2:17" ht="107.25" customHeight="1">
      <c r="B17" s="391"/>
      <c r="C17" s="828" t="s">
        <v>702</v>
      </c>
      <c r="D17" s="829"/>
      <c r="E17" s="652" t="s">
        <v>631</v>
      </c>
      <c r="F17" s="538" t="s">
        <v>703</v>
      </c>
      <c r="G17" s="452">
        <v>3024</v>
      </c>
      <c r="H17" s="1025">
        <v>6135753.0199999996</v>
      </c>
      <c r="I17" s="923">
        <v>0</v>
      </c>
      <c r="J17" s="1025">
        <v>6135753.0199999996</v>
      </c>
      <c r="K17" s="923">
        <v>0</v>
      </c>
      <c r="L17" s="923">
        <v>0</v>
      </c>
      <c r="M17" s="1026">
        <v>1390797.94</v>
      </c>
      <c r="N17" s="923">
        <v>1390797.94</v>
      </c>
      <c r="O17" s="923">
        <v>0</v>
      </c>
      <c r="P17" s="463">
        <f>L17/J17</f>
        <v>0</v>
      </c>
      <c r="Q17" s="464">
        <f>L17/J17</f>
        <v>0</v>
      </c>
    </row>
    <row r="18" spans="2:17" ht="105.75" customHeight="1">
      <c r="B18" s="391"/>
      <c r="C18" s="828" t="s">
        <v>702</v>
      </c>
      <c r="D18" s="829"/>
      <c r="E18" s="451" t="s">
        <v>704</v>
      </c>
      <c r="F18" s="538" t="s">
        <v>708</v>
      </c>
      <c r="G18" s="452">
        <v>3024</v>
      </c>
      <c r="H18" s="1025">
        <v>3878690.69</v>
      </c>
      <c r="I18" s="923">
        <v>0</v>
      </c>
      <c r="J18" s="1025">
        <v>3878690.69</v>
      </c>
      <c r="K18" s="923">
        <v>0</v>
      </c>
      <c r="L18" s="923">
        <v>0</v>
      </c>
      <c r="M18" s="923">
        <v>0</v>
      </c>
      <c r="N18" s="923">
        <v>0</v>
      </c>
      <c r="O18" s="923">
        <v>0</v>
      </c>
      <c r="P18" s="463">
        <f>L18/J18</f>
        <v>0</v>
      </c>
      <c r="Q18" s="464">
        <f>L18/J18</f>
        <v>0</v>
      </c>
    </row>
    <row r="19" spans="2:17">
      <c r="B19" s="391"/>
      <c r="C19" s="653"/>
      <c r="D19" s="654"/>
      <c r="E19" s="451"/>
      <c r="F19" s="451"/>
      <c r="G19" s="452"/>
      <c r="H19" s="1025"/>
      <c r="I19" s="923"/>
      <c r="J19" s="1025"/>
      <c r="K19" s="923"/>
      <c r="L19" s="923"/>
      <c r="M19" s="923"/>
      <c r="N19" s="923"/>
      <c r="O19" s="923">
        <f>+H19-L19</f>
        <v>0</v>
      </c>
      <c r="P19" s="463"/>
      <c r="Q19" s="464"/>
    </row>
    <row r="20" spans="2:17">
      <c r="B20" s="391"/>
      <c r="C20" s="653"/>
      <c r="D20" s="654"/>
      <c r="E20" s="451"/>
      <c r="F20" s="451"/>
      <c r="G20" s="452"/>
      <c r="H20" s="452"/>
      <c r="I20" s="1006"/>
      <c r="J20" s="452"/>
      <c r="K20" s="1006"/>
      <c r="L20" s="1006"/>
      <c r="M20" s="1006"/>
      <c r="N20" s="1006"/>
      <c r="O20" s="1006">
        <f>+H20-L20</f>
        <v>0</v>
      </c>
      <c r="P20" s="463"/>
      <c r="Q20" s="464"/>
    </row>
    <row r="21" spans="2:17">
      <c r="B21" s="391"/>
      <c r="C21" s="653"/>
      <c r="D21" s="654"/>
      <c r="E21" s="451"/>
      <c r="F21" s="451"/>
      <c r="G21" s="452"/>
      <c r="H21" s="452"/>
      <c r="I21" s="1006"/>
      <c r="J21" s="452"/>
      <c r="K21" s="1006"/>
      <c r="L21" s="1006"/>
      <c r="M21" s="1006"/>
      <c r="N21" s="1006"/>
      <c r="O21" s="1006">
        <f>+H21-L21</f>
        <v>0</v>
      </c>
      <c r="P21" s="463"/>
      <c r="Q21" s="464"/>
    </row>
    <row r="22" spans="2:17" ht="38.25">
      <c r="B22" s="391"/>
      <c r="C22" s="825" t="s">
        <v>705</v>
      </c>
      <c r="D22" s="826"/>
      <c r="E22" s="451" t="s">
        <v>3163</v>
      </c>
      <c r="F22" s="451" t="s">
        <v>3162</v>
      </c>
      <c r="G22" s="451">
        <v>3024</v>
      </c>
      <c r="H22" s="536">
        <v>2633285.19</v>
      </c>
      <c r="I22" s="1003">
        <v>0</v>
      </c>
      <c r="J22" s="539">
        <v>2633285.19</v>
      </c>
      <c r="K22" s="1003">
        <v>0</v>
      </c>
      <c r="L22" s="1007">
        <v>0</v>
      </c>
      <c r="M22" s="1007">
        <v>0</v>
      </c>
      <c r="N22" s="1007">
        <v>0</v>
      </c>
      <c r="O22" s="1006">
        <v>0</v>
      </c>
      <c r="P22" s="463">
        <f>L22/J22</f>
        <v>0</v>
      </c>
      <c r="Q22" s="464">
        <f>L22/J22</f>
        <v>0</v>
      </c>
    </row>
    <row r="23" spans="2:17">
      <c r="B23" s="391"/>
      <c r="C23" s="653"/>
      <c r="D23" s="654"/>
      <c r="E23" s="451"/>
      <c r="F23" s="451"/>
      <c r="G23" s="452"/>
      <c r="H23" s="452"/>
      <c r="I23" s="1006"/>
      <c r="J23" s="452"/>
      <c r="K23" s="1006"/>
      <c r="L23" s="1006"/>
      <c r="M23" s="1006"/>
      <c r="N23" s="1006"/>
      <c r="O23" s="1006">
        <f>+H23-L23</f>
        <v>0</v>
      </c>
      <c r="P23" s="463"/>
      <c r="Q23" s="464"/>
    </row>
    <row r="24" spans="2:17">
      <c r="B24" s="391"/>
      <c r="C24" s="653"/>
      <c r="D24" s="654"/>
      <c r="E24" s="451"/>
      <c r="F24" s="451"/>
      <c r="G24" s="452"/>
      <c r="H24" s="452"/>
      <c r="I24" s="1006"/>
      <c r="J24" s="452"/>
      <c r="K24" s="1006"/>
      <c r="L24" s="1006"/>
      <c r="M24" s="1006"/>
      <c r="N24" s="1006"/>
      <c r="O24" s="1006">
        <f>+H24-L24</f>
        <v>0</v>
      </c>
      <c r="P24" s="463"/>
      <c r="Q24" s="464"/>
    </row>
    <row r="25" spans="2:17">
      <c r="B25" s="391"/>
      <c r="C25" s="653"/>
      <c r="D25" s="654"/>
      <c r="E25" s="451"/>
      <c r="F25" s="451"/>
      <c r="G25" s="452"/>
      <c r="H25" s="452"/>
      <c r="I25" s="1006"/>
      <c r="J25" s="452"/>
      <c r="K25" s="1006"/>
      <c r="L25" s="1006"/>
      <c r="M25" s="1006"/>
      <c r="N25" s="1006"/>
      <c r="O25" s="1006">
        <f>+H25-L25</f>
        <v>0</v>
      </c>
      <c r="P25" s="463"/>
      <c r="Q25" s="464"/>
    </row>
    <row r="26" spans="2:17" ht="63.75">
      <c r="B26" s="391"/>
      <c r="C26" s="825" t="s">
        <v>700</v>
      </c>
      <c r="D26" s="826"/>
      <c r="E26" s="451" t="s">
        <v>3161</v>
      </c>
      <c r="F26" s="451" t="s">
        <v>709</v>
      </c>
      <c r="G26" s="451">
        <v>3024</v>
      </c>
      <c r="H26" s="536">
        <v>253203.14</v>
      </c>
      <c r="I26" s="1007">
        <v>0</v>
      </c>
      <c r="J26" s="539">
        <v>253203.14</v>
      </c>
      <c r="K26" s="1003">
        <v>0</v>
      </c>
      <c r="L26" s="1003">
        <v>0</v>
      </c>
      <c r="M26" s="1003">
        <v>0</v>
      </c>
      <c r="N26" s="1003">
        <f>SUM(N27:N27)</f>
        <v>0</v>
      </c>
      <c r="O26" s="1002">
        <v>0</v>
      </c>
      <c r="P26" s="463">
        <v>0</v>
      </c>
      <c r="Q26" s="464">
        <v>0</v>
      </c>
    </row>
    <row r="27" spans="2:17">
      <c r="B27" s="391"/>
      <c r="C27" s="653"/>
      <c r="D27" s="654"/>
      <c r="E27" s="451"/>
      <c r="F27" s="451"/>
      <c r="G27" s="452"/>
      <c r="H27" s="452"/>
      <c r="I27" s="1006"/>
      <c r="J27" s="452"/>
      <c r="K27" s="1006"/>
      <c r="L27" s="1006"/>
      <c r="M27" s="1006"/>
      <c r="N27" s="1006"/>
      <c r="O27" s="1006">
        <f>+H27-L27</f>
        <v>0</v>
      </c>
      <c r="P27" s="463"/>
      <c r="Q27" s="464"/>
    </row>
    <row r="28" spans="2:17" ht="38.25">
      <c r="B28" s="391"/>
      <c r="C28" s="825" t="s">
        <v>504</v>
      </c>
      <c r="D28" s="826"/>
      <c r="E28" s="451" t="s">
        <v>710</v>
      </c>
      <c r="F28" s="451" t="s">
        <v>3160</v>
      </c>
      <c r="G28" s="451">
        <v>3024</v>
      </c>
      <c r="H28" s="536">
        <v>287722.23999999999</v>
      </c>
      <c r="I28" s="1007">
        <v>0</v>
      </c>
      <c r="J28" s="539">
        <v>287722.23999999999</v>
      </c>
      <c r="K28" s="1003">
        <v>0</v>
      </c>
      <c r="L28" s="1003">
        <f>SUM(L29:L30)</f>
        <v>0</v>
      </c>
      <c r="M28" s="1003">
        <v>0</v>
      </c>
      <c r="N28" s="1003">
        <f>SUM(N29:N30)</f>
        <v>0</v>
      </c>
      <c r="O28" s="1002">
        <v>0</v>
      </c>
      <c r="P28" s="463">
        <v>0</v>
      </c>
      <c r="Q28" s="464">
        <v>0</v>
      </c>
    </row>
    <row r="29" spans="2:17">
      <c r="B29" s="391"/>
      <c r="C29" s="653"/>
      <c r="D29" s="654"/>
      <c r="E29" s="451"/>
      <c r="F29" s="451"/>
      <c r="G29" s="452"/>
      <c r="H29" s="452"/>
      <c r="I29" s="1006"/>
      <c r="J29" s="452"/>
      <c r="K29" s="1006"/>
      <c r="L29" s="1006"/>
      <c r="M29" s="1006"/>
      <c r="N29" s="1006"/>
      <c r="O29" s="1006">
        <f>+H29-L29</f>
        <v>0</v>
      </c>
      <c r="P29" s="463"/>
      <c r="Q29" s="464"/>
    </row>
    <row r="30" spans="2:17">
      <c r="B30" s="391"/>
      <c r="C30" s="653"/>
      <c r="D30" s="654"/>
      <c r="E30" s="451"/>
      <c r="F30" s="451"/>
      <c r="G30" s="452"/>
      <c r="H30" s="452"/>
      <c r="I30" s="1006"/>
      <c r="J30" s="452"/>
      <c r="K30" s="1006"/>
      <c r="L30" s="1006"/>
      <c r="M30" s="1006"/>
      <c r="N30" s="1006"/>
      <c r="O30" s="1006">
        <f>+H30-L30</f>
        <v>0</v>
      </c>
      <c r="P30" s="463"/>
      <c r="Q30" s="464"/>
    </row>
    <row r="31" spans="2:17" ht="76.5">
      <c r="B31" s="391"/>
      <c r="C31" s="825" t="s">
        <v>700</v>
      </c>
      <c r="D31" s="826"/>
      <c r="E31" s="451" t="s">
        <v>3159</v>
      </c>
      <c r="F31" s="451" t="s">
        <v>711</v>
      </c>
      <c r="G31" s="1024">
        <v>3024</v>
      </c>
      <c r="H31" s="536">
        <v>949996.66</v>
      </c>
      <c r="I31" s="1007">
        <v>0</v>
      </c>
      <c r="J31" s="539">
        <v>949996.66</v>
      </c>
      <c r="K31" s="1003">
        <v>0</v>
      </c>
      <c r="L31" s="1003">
        <f>SUM(L32)</f>
        <v>0</v>
      </c>
      <c r="M31" s="1003">
        <v>0</v>
      </c>
      <c r="N31" s="1003">
        <f>SUM(N32)</f>
        <v>0</v>
      </c>
      <c r="O31" s="1002">
        <v>0</v>
      </c>
      <c r="P31" s="463">
        <v>0</v>
      </c>
      <c r="Q31" s="464">
        <v>0</v>
      </c>
    </row>
    <row r="32" spans="2:17">
      <c r="B32" s="391"/>
      <c r="C32" s="653"/>
      <c r="D32" s="654"/>
      <c r="E32" s="451"/>
      <c r="F32" s="451"/>
      <c r="G32" s="452"/>
      <c r="H32" s="452"/>
      <c r="I32" s="1006"/>
      <c r="J32" s="452"/>
      <c r="K32" s="1006"/>
      <c r="L32" s="1006"/>
      <c r="M32" s="1006"/>
      <c r="N32" s="1006"/>
      <c r="O32" s="1006">
        <f>+H32-L32</f>
        <v>0</v>
      </c>
      <c r="P32" s="463"/>
      <c r="Q32" s="464"/>
    </row>
    <row r="33" spans="1:17" ht="15" customHeight="1">
      <c r="B33" s="827"/>
      <c r="C33" s="828"/>
      <c r="D33" s="829"/>
      <c r="E33" s="451"/>
      <c r="F33" s="451"/>
      <c r="G33" s="452"/>
      <c r="H33" s="459"/>
      <c r="I33" s="1000"/>
      <c r="J33" s="459"/>
      <c r="K33" s="1000"/>
      <c r="L33" s="1000"/>
      <c r="M33" s="1000"/>
      <c r="N33" s="1000"/>
      <c r="O33" s="1000">
        <f>+H33-L33</f>
        <v>0</v>
      </c>
      <c r="P33" s="463"/>
      <c r="Q33" s="464"/>
    </row>
    <row r="34" spans="1:17" s="389" customFormat="1">
      <c r="A34" s="303"/>
      <c r="B34" s="408"/>
      <c r="C34" s="832" t="s">
        <v>227</v>
      </c>
      <c r="D34" s="833"/>
      <c r="E34" s="460"/>
      <c r="F34" s="460"/>
      <c r="G34" s="460"/>
      <c r="H34" s="927">
        <v>21607337.530000001</v>
      </c>
      <c r="I34" s="1023">
        <f>I14+I15</f>
        <v>0</v>
      </c>
      <c r="J34" s="927">
        <v>21607337.530000001</v>
      </c>
      <c r="K34" s="1023">
        <f>K14+K15</f>
        <v>0</v>
      </c>
      <c r="L34" s="1023">
        <f>L14+L15+L16+L17+L18+L22</f>
        <v>0</v>
      </c>
      <c r="M34" s="1023">
        <f>M14+M15+M16+M17+M18+M22</f>
        <v>1390797.94</v>
      </c>
      <c r="N34" s="1023">
        <f>N14+N15+N16+N17+N18+N22</f>
        <v>1390797.94</v>
      </c>
      <c r="O34" s="1022">
        <f>O14+O15+O16+O17+O18+O22</f>
        <v>0</v>
      </c>
      <c r="P34" s="1021"/>
      <c r="Q34" s="1020"/>
    </row>
    <row r="35" spans="1:17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7">
      <c r="B36" s="16" t="s">
        <v>76</v>
      </c>
      <c r="G36" s="26"/>
      <c r="H36" s="26"/>
      <c r="I36" s="26"/>
      <c r="J36" s="26"/>
      <c r="K36" s="26"/>
      <c r="L36" s="26"/>
      <c r="M36" s="26"/>
      <c r="N36" s="26"/>
      <c r="O36" s="26"/>
    </row>
    <row r="42" spans="1:17">
      <c r="D42" s="278"/>
      <c r="H42" s="278"/>
      <c r="I42" s="278"/>
      <c r="J42" s="280"/>
      <c r="K42" s="280"/>
      <c r="L42" s="280"/>
      <c r="M42" s="280"/>
      <c r="N42" s="278"/>
      <c r="O42" s="278"/>
    </row>
    <row r="43" spans="1:17">
      <c r="D43" s="673" t="s">
        <v>740</v>
      </c>
      <c r="E43" s="673"/>
      <c r="H43" s="699" t="s">
        <v>653</v>
      </c>
      <c r="I43" s="699"/>
      <c r="J43" s="699"/>
      <c r="K43" s="699"/>
      <c r="L43" s="699"/>
      <c r="M43" s="699"/>
      <c r="N43" s="699"/>
      <c r="O43" s="699"/>
    </row>
    <row r="44" spans="1:17">
      <c r="D44" s="669" t="s">
        <v>556</v>
      </c>
      <c r="E44" s="669"/>
      <c r="H44" s="669" t="s">
        <v>669</v>
      </c>
      <c r="I44" s="669"/>
      <c r="J44" s="669"/>
      <c r="K44" s="669"/>
      <c r="L44" s="669"/>
      <c r="M44" s="669"/>
      <c r="N44" s="669"/>
      <c r="O44" s="669"/>
    </row>
  </sheetData>
  <mergeCells count="26">
    <mergeCell ref="P7:Q7"/>
    <mergeCell ref="B7:D9"/>
    <mergeCell ref="O7:O8"/>
    <mergeCell ref="B3:O3"/>
    <mergeCell ref="B2:O2"/>
    <mergeCell ref="B1:O1"/>
    <mergeCell ref="B10:D10"/>
    <mergeCell ref="C11:D11"/>
    <mergeCell ref="C14:D14"/>
    <mergeCell ref="C22:D22"/>
    <mergeCell ref="C26:D26"/>
    <mergeCell ref="C28:D28"/>
    <mergeCell ref="C17:D17"/>
    <mergeCell ref="C18:D18"/>
    <mergeCell ref="C15:D15"/>
    <mergeCell ref="C16:D16"/>
    <mergeCell ref="D43:E43"/>
    <mergeCell ref="D44:E44"/>
    <mergeCell ref="H44:O44"/>
    <mergeCell ref="G7:G9"/>
    <mergeCell ref="E7:E9"/>
    <mergeCell ref="H7:N7"/>
    <mergeCell ref="C31:D31"/>
    <mergeCell ref="B33:D33"/>
    <mergeCell ref="C34:D34"/>
    <mergeCell ref="H43:O43"/>
  </mergeCells>
  <dataValidations count="1">
    <dataValidation allowBlank="1" showInputMessage="1" showErrorMessage="1" prompt="Valor absoluto y/o relativo que registren los indicadores con relación a su meta anual correspondiente al programa, proyecto o actividad que se trate. (DOF 9-dic-09)" sqref="P7"/>
  </dataValidations>
  <pageMargins left="0.25" right="0.45" top="0.44" bottom="0.55000000000000004" header="0.3" footer="0.3"/>
  <pageSetup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Y52"/>
  <sheetViews>
    <sheetView showGridLines="0" zoomScale="85" zoomScaleNormal="85" workbookViewId="0">
      <selection activeCell="Q17" sqref="Q17"/>
    </sheetView>
  </sheetViews>
  <sheetFormatPr baseColWidth="10" defaultRowHeight="12.75"/>
  <cols>
    <col min="1" max="1" width="2.140625" style="26" customWidth="1"/>
    <col min="2" max="2" width="5.85546875" style="273" customWidth="1"/>
    <col min="3" max="3" width="15.7109375" style="273" customWidth="1"/>
    <col min="4" max="8" width="5.42578125" style="273" customWidth="1"/>
    <col min="9" max="9" width="14.140625" style="273" customWidth="1"/>
    <col min="10" max="13" width="12.7109375" style="273" customWidth="1"/>
    <col min="14" max="14" width="11.42578125" style="273" customWidth="1"/>
    <col min="15" max="15" width="12.85546875" style="273" customWidth="1"/>
    <col min="16" max="16" width="12.28515625" style="26" customWidth="1"/>
    <col min="17" max="23" width="11.42578125" style="273"/>
    <col min="24" max="24" width="10.140625" style="273" customWidth="1"/>
    <col min="25" max="25" width="9.5703125" style="273" customWidth="1"/>
    <col min="26" max="16384" width="11.42578125" style="273"/>
  </cols>
  <sheetData>
    <row r="1" spans="2:25" ht="6" customHeight="1">
      <c r="B1" s="683" t="s">
        <v>503</v>
      </c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683"/>
      <c r="Q1" s="683"/>
      <c r="R1" s="683"/>
      <c r="S1" s="683"/>
      <c r="T1" s="683"/>
      <c r="U1" s="683"/>
      <c r="V1" s="683"/>
      <c r="W1" s="683"/>
      <c r="X1" s="683"/>
      <c r="Y1" s="683"/>
    </row>
    <row r="2" spans="2:25" ht="13.5" customHeight="1">
      <c r="B2" s="683"/>
      <c r="C2" s="683"/>
      <c r="D2" s="683"/>
      <c r="E2" s="683"/>
      <c r="F2" s="683"/>
      <c r="G2" s="683"/>
      <c r="H2" s="683"/>
      <c r="I2" s="683"/>
      <c r="J2" s="683"/>
      <c r="K2" s="683"/>
      <c r="L2" s="683"/>
      <c r="M2" s="683"/>
      <c r="N2" s="683"/>
      <c r="O2" s="683"/>
      <c r="P2" s="683"/>
      <c r="Q2" s="683"/>
      <c r="R2" s="683"/>
      <c r="S2" s="683"/>
      <c r="T2" s="683"/>
      <c r="U2" s="683"/>
      <c r="V2" s="683"/>
      <c r="W2" s="683"/>
      <c r="X2" s="683"/>
      <c r="Y2" s="683"/>
    </row>
    <row r="3" spans="2:25" ht="20.25" customHeight="1">
      <c r="B3" s="683" t="s">
        <v>3166</v>
      </c>
      <c r="C3" s="683"/>
      <c r="D3" s="683"/>
      <c r="E3" s="683"/>
      <c r="F3" s="683"/>
      <c r="G3" s="683"/>
      <c r="H3" s="683"/>
      <c r="I3" s="683"/>
      <c r="J3" s="683"/>
      <c r="K3" s="683"/>
      <c r="L3" s="683"/>
      <c r="M3" s="683"/>
      <c r="N3" s="683"/>
      <c r="O3" s="683"/>
      <c r="P3" s="683"/>
      <c r="Q3" s="683"/>
      <c r="R3" s="683"/>
      <c r="S3" s="683"/>
      <c r="T3" s="683"/>
      <c r="U3" s="683"/>
      <c r="V3" s="683"/>
      <c r="W3" s="683"/>
      <c r="X3" s="683"/>
      <c r="Y3" s="683"/>
    </row>
    <row r="4" spans="2:25" s="26" customFormat="1" ht="8.25" customHeight="1"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</row>
    <row r="5" spans="2:25" s="26" customFormat="1" ht="24" customHeight="1">
      <c r="D5" s="31" t="s">
        <v>3</v>
      </c>
      <c r="E5" s="286" t="s">
        <v>559</v>
      </c>
      <c r="F5" s="286"/>
      <c r="G5" s="285"/>
      <c r="H5" s="286"/>
      <c r="I5" s="286"/>
      <c r="J5" s="286"/>
      <c r="K5" s="286"/>
      <c r="L5" s="73"/>
      <c r="M5" s="73"/>
      <c r="N5" s="77"/>
      <c r="O5" s="245"/>
    </row>
    <row r="6" spans="2:25" s="26" customFormat="1" ht="8.25" customHeight="1">
      <c r="B6" s="245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</row>
    <row r="7" spans="2:25" ht="15" customHeight="1">
      <c r="B7" s="843" t="s">
        <v>476</v>
      </c>
      <c r="C7" s="844"/>
      <c r="D7" s="845" t="s">
        <v>477</v>
      </c>
      <c r="E7" s="719"/>
      <c r="F7" s="719"/>
      <c r="G7" s="719"/>
      <c r="H7" s="846"/>
      <c r="I7" s="847" t="s">
        <v>478</v>
      </c>
      <c r="J7" s="847"/>
      <c r="K7" s="847"/>
      <c r="L7" s="847"/>
      <c r="M7" s="847"/>
      <c r="N7" s="847"/>
      <c r="O7" s="847"/>
      <c r="P7" s="847" t="s">
        <v>479</v>
      </c>
      <c r="Q7" s="847"/>
      <c r="R7" s="847"/>
      <c r="S7" s="847"/>
      <c r="T7" s="847"/>
      <c r="U7" s="847" t="s">
        <v>480</v>
      </c>
      <c r="V7" s="847"/>
      <c r="W7" s="847"/>
      <c r="X7" s="847"/>
      <c r="Y7" s="847"/>
    </row>
    <row r="8" spans="2:25">
      <c r="B8" s="848" t="s">
        <v>481</v>
      </c>
      <c r="C8" s="848" t="s">
        <v>482</v>
      </c>
      <c r="D8" s="850" t="s">
        <v>483</v>
      </c>
      <c r="E8" s="850" t="s">
        <v>484</v>
      </c>
      <c r="F8" s="850" t="s">
        <v>485</v>
      </c>
      <c r="G8" s="850" t="s">
        <v>486</v>
      </c>
      <c r="H8" s="850" t="s">
        <v>469</v>
      </c>
      <c r="I8" s="841" t="s">
        <v>487</v>
      </c>
      <c r="J8" s="841" t="s">
        <v>488</v>
      </c>
      <c r="K8" s="841" t="s">
        <v>489</v>
      </c>
      <c r="L8" s="841" t="s">
        <v>490</v>
      </c>
      <c r="M8" s="841" t="s">
        <v>491</v>
      </c>
      <c r="N8" s="841" t="s">
        <v>492</v>
      </c>
      <c r="O8" s="841" t="s">
        <v>493</v>
      </c>
      <c r="P8" s="841" t="s">
        <v>494</v>
      </c>
      <c r="Q8" s="841" t="s">
        <v>495</v>
      </c>
      <c r="R8" s="841" t="s">
        <v>496</v>
      </c>
      <c r="S8" s="853" t="s">
        <v>497</v>
      </c>
      <c r="T8" s="854"/>
      <c r="U8" s="841" t="s">
        <v>223</v>
      </c>
      <c r="V8" s="841" t="s">
        <v>203</v>
      </c>
      <c r="W8" s="841" t="s">
        <v>204</v>
      </c>
      <c r="X8" s="853" t="s">
        <v>498</v>
      </c>
      <c r="Y8" s="854"/>
    </row>
    <row r="9" spans="2:25" ht="21" customHeight="1">
      <c r="B9" s="849"/>
      <c r="C9" s="849"/>
      <c r="D9" s="851"/>
      <c r="E9" s="851"/>
      <c r="F9" s="851"/>
      <c r="G9" s="851"/>
      <c r="H9" s="851"/>
      <c r="I9" s="842"/>
      <c r="J9" s="842"/>
      <c r="K9" s="842"/>
      <c r="L9" s="842"/>
      <c r="M9" s="842"/>
      <c r="N9" s="842"/>
      <c r="O9" s="842"/>
      <c r="P9" s="842"/>
      <c r="Q9" s="842"/>
      <c r="R9" s="842"/>
      <c r="S9" s="658" t="s">
        <v>499</v>
      </c>
      <c r="T9" s="658" t="s">
        <v>500</v>
      </c>
      <c r="U9" s="852"/>
      <c r="V9" s="852"/>
      <c r="W9" s="852"/>
      <c r="X9" s="659" t="s">
        <v>501</v>
      </c>
      <c r="Y9" s="659" t="s">
        <v>502</v>
      </c>
    </row>
    <row r="10" spans="2:25" ht="15" customHeight="1">
      <c r="B10" s="1058"/>
      <c r="C10" s="1057"/>
      <c r="D10" s="1056"/>
      <c r="E10" s="451"/>
      <c r="F10" s="451"/>
      <c r="G10" s="452"/>
      <c r="H10" s="1040"/>
      <c r="I10" s="1055"/>
      <c r="J10" s="1054"/>
      <c r="K10" s="1054"/>
      <c r="L10" s="1054"/>
      <c r="M10" s="1054"/>
      <c r="N10" s="1054"/>
      <c r="O10" s="1053"/>
      <c r="P10" s="1052"/>
      <c r="Q10" s="276"/>
      <c r="R10" s="276"/>
      <c r="S10" s="276"/>
      <c r="T10" s="277"/>
      <c r="U10" s="276"/>
      <c r="V10" s="276"/>
      <c r="W10" s="276"/>
      <c r="X10" s="276"/>
      <c r="Y10" s="277"/>
    </row>
    <row r="11" spans="2:25">
      <c r="B11" s="1043"/>
      <c r="C11" s="1042"/>
      <c r="D11" s="1041"/>
      <c r="E11" s="453"/>
      <c r="F11" s="453"/>
      <c r="G11" s="453"/>
      <c r="H11" s="1051"/>
      <c r="I11" s="1051"/>
      <c r="J11" s="1050"/>
      <c r="K11" s="1050"/>
      <c r="L11" s="1050"/>
      <c r="M11" s="1050"/>
      <c r="N11" s="1050"/>
      <c r="O11" s="1049"/>
      <c r="P11" s="642"/>
      <c r="Q11" s="278"/>
      <c r="R11" s="278"/>
      <c r="S11" s="278"/>
      <c r="T11" s="279"/>
      <c r="U11" s="278"/>
      <c r="V11" s="278"/>
      <c r="W11" s="278"/>
      <c r="X11" s="278"/>
      <c r="Y11" s="279"/>
    </row>
    <row r="12" spans="2:25">
      <c r="B12" s="1043"/>
      <c r="C12" s="1042"/>
      <c r="D12" s="1041"/>
      <c r="E12" s="451"/>
      <c r="F12" s="451"/>
      <c r="G12" s="452"/>
      <c r="H12" s="1048"/>
      <c r="I12" s="1048"/>
      <c r="J12" s="1047"/>
      <c r="K12" s="1047"/>
      <c r="L12" s="1047"/>
      <c r="M12" s="1047"/>
      <c r="N12" s="1047"/>
      <c r="O12" s="1046"/>
      <c r="P12" s="642"/>
      <c r="Q12" s="278"/>
      <c r="R12" s="278"/>
      <c r="S12" s="278"/>
      <c r="T12" s="279"/>
      <c r="U12" s="278"/>
      <c r="V12" s="278"/>
      <c r="W12" s="278"/>
      <c r="X12" s="278"/>
      <c r="Y12" s="279"/>
    </row>
    <row r="13" spans="2:25">
      <c r="B13" s="1043"/>
      <c r="C13" s="1042"/>
      <c r="D13" s="1041"/>
      <c r="E13" s="451"/>
      <c r="F13" s="451"/>
      <c r="G13" s="452"/>
      <c r="H13" s="1040"/>
      <c r="I13" s="1040"/>
      <c r="J13" s="434"/>
      <c r="K13" s="434"/>
      <c r="L13" s="434"/>
      <c r="M13" s="434"/>
      <c r="N13" s="434"/>
      <c r="O13" s="451"/>
      <c r="P13" s="642"/>
      <c r="Q13" s="278"/>
      <c r="R13" s="278"/>
      <c r="S13" s="278"/>
      <c r="T13" s="279"/>
      <c r="U13" s="278"/>
      <c r="V13" s="278"/>
      <c r="W13" s="278"/>
      <c r="X13" s="278"/>
      <c r="Y13" s="279"/>
    </row>
    <row r="14" spans="2:25">
      <c r="B14" s="1043"/>
      <c r="C14" s="1042"/>
      <c r="D14" s="1041"/>
      <c r="E14" s="453"/>
      <c r="F14" s="453"/>
      <c r="G14" s="453"/>
      <c r="H14" s="1045"/>
      <c r="I14" s="1045"/>
      <c r="J14" s="1044"/>
      <c r="K14" s="1044"/>
      <c r="L14" s="1044"/>
      <c r="M14" s="1044"/>
      <c r="N14" s="1044"/>
      <c r="O14" s="453"/>
      <c r="P14" s="642"/>
      <c r="Q14" s="278"/>
      <c r="R14" s="278"/>
      <c r="S14" s="278"/>
      <c r="T14" s="279"/>
      <c r="U14" s="278"/>
      <c r="V14" s="278"/>
      <c r="W14" s="278"/>
      <c r="X14" s="278"/>
      <c r="Y14" s="279"/>
    </row>
    <row r="15" spans="2:25">
      <c r="B15" s="1043"/>
      <c r="C15" s="1042"/>
      <c r="D15" s="1041"/>
      <c r="E15" s="451"/>
      <c r="F15" s="451"/>
      <c r="G15" s="452"/>
      <c r="H15" s="1040"/>
      <c r="I15" s="1040"/>
      <c r="J15" s="434"/>
      <c r="K15" s="434"/>
      <c r="L15" s="434"/>
      <c r="M15" s="434"/>
      <c r="N15" s="434"/>
      <c r="O15" s="451"/>
      <c r="P15" s="642"/>
      <c r="Q15" s="278"/>
      <c r="R15" s="278"/>
      <c r="S15" s="278"/>
      <c r="T15" s="279"/>
      <c r="U15" s="278"/>
      <c r="V15" s="278"/>
      <c r="W15" s="278"/>
      <c r="X15" s="278"/>
      <c r="Y15" s="279"/>
    </row>
    <row r="16" spans="2:25">
      <c r="B16" s="1043"/>
      <c r="C16" s="1042"/>
      <c r="D16" s="1041"/>
      <c r="E16" s="451"/>
      <c r="F16" s="451"/>
      <c r="G16" s="452"/>
      <c r="H16" s="1040"/>
      <c r="I16" s="1040"/>
      <c r="J16" s="434"/>
      <c r="K16" s="434"/>
      <c r="L16" s="434"/>
      <c r="M16" s="434"/>
      <c r="N16" s="434"/>
      <c r="O16" s="451"/>
      <c r="P16" s="642"/>
      <c r="Q16" s="278"/>
      <c r="R16" s="278"/>
      <c r="S16" s="278"/>
      <c r="T16" s="279"/>
      <c r="U16" s="278"/>
      <c r="V16" s="278"/>
      <c r="W16" s="278"/>
      <c r="X16" s="278"/>
      <c r="Y16" s="279"/>
    </row>
    <row r="17" spans="2:25">
      <c r="B17" s="1043"/>
      <c r="C17" s="1042"/>
      <c r="D17" s="1041"/>
      <c r="E17" s="451"/>
      <c r="F17" s="451"/>
      <c r="G17" s="452"/>
      <c r="H17" s="1040"/>
      <c r="I17" s="1040"/>
      <c r="J17" s="434"/>
      <c r="K17" s="434"/>
      <c r="L17" s="434"/>
      <c r="M17" s="434"/>
      <c r="N17" s="434"/>
      <c r="O17" s="451"/>
      <c r="P17" s="642"/>
      <c r="Q17" s="278"/>
      <c r="R17" s="278"/>
      <c r="S17" s="278"/>
      <c r="T17" s="279"/>
      <c r="U17" s="278"/>
      <c r="V17" s="278"/>
      <c r="W17" s="278"/>
      <c r="X17" s="278"/>
      <c r="Y17" s="279"/>
    </row>
    <row r="18" spans="2:25">
      <c r="B18" s="1043"/>
      <c r="C18" s="1042"/>
      <c r="D18" s="1041"/>
      <c r="E18" s="451"/>
      <c r="F18" s="451"/>
      <c r="G18" s="452"/>
      <c r="H18" s="1040"/>
      <c r="I18" s="1040"/>
      <c r="J18" s="434"/>
      <c r="K18" s="434"/>
      <c r="L18" s="434"/>
      <c r="M18" s="434"/>
      <c r="N18" s="434"/>
      <c r="O18" s="451"/>
      <c r="P18" s="642"/>
      <c r="Q18" s="278"/>
      <c r="R18" s="278"/>
      <c r="S18" s="278"/>
      <c r="T18" s="279"/>
      <c r="U18" s="278"/>
      <c r="V18" s="278"/>
      <c r="W18" s="278"/>
      <c r="X18" s="278"/>
      <c r="Y18" s="279"/>
    </row>
    <row r="19" spans="2:25">
      <c r="B19" s="1043"/>
      <c r="C19" s="1042"/>
      <c r="D19" s="1041"/>
      <c r="E19" s="451"/>
      <c r="F19" s="451"/>
      <c r="G19" s="452"/>
      <c r="H19" s="1040"/>
      <c r="I19" s="1040"/>
      <c r="J19" s="434"/>
      <c r="K19" s="434"/>
      <c r="L19" s="434"/>
      <c r="M19" s="434"/>
      <c r="N19" s="434"/>
      <c r="O19" s="451"/>
      <c r="P19" s="642"/>
      <c r="Q19" s="278"/>
      <c r="R19" s="278"/>
      <c r="S19" s="278"/>
      <c r="T19" s="279"/>
      <c r="U19" s="278"/>
      <c r="V19" s="278"/>
      <c r="W19" s="278"/>
      <c r="X19" s="278"/>
      <c r="Y19" s="279"/>
    </row>
    <row r="20" spans="2:25">
      <c r="B20" s="1043"/>
      <c r="C20" s="1042"/>
      <c r="D20" s="1041"/>
      <c r="E20" s="451"/>
      <c r="F20" s="451"/>
      <c r="G20" s="452"/>
      <c r="H20" s="1040"/>
      <c r="I20" s="1040"/>
      <c r="J20" s="434"/>
      <c r="K20" s="434"/>
      <c r="L20" s="434"/>
      <c r="M20" s="434"/>
      <c r="N20" s="434"/>
      <c r="O20" s="451"/>
      <c r="P20" s="642"/>
      <c r="Q20" s="278"/>
      <c r="R20" s="278"/>
      <c r="S20" s="278"/>
      <c r="T20" s="279"/>
      <c r="U20" s="278"/>
      <c r="V20" s="278"/>
      <c r="W20" s="278"/>
      <c r="X20" s="278"/>
      <c r="Y20" s="279"/>
    </row>
    <row r="21" spans="2:25">
      <c r="B21" s="1043"/>
      <c r="C21" s="1042"/>
      <c r="D21" s="1041"/>
      <c r="E21" s="451"/>
      <c r="F21" s="451"/>
      <c r="G21" s="452"/>
      <c r="H21" s="1040"/>
      <c r="I21" s="1040"/>
      <c r="J21" s="434"/>
      <c r="K21" s="434"/>
      <c r="L21" s="434"/>
      <c r="M21" s="434"/>
      <c r="N21" s="434"/>
      <c r="O21" s="451"/>
      <c r="P21" s="642"/>
      <c r="Q21" s="278"/>
      <c r="R21" s="278"/>
      <c r="S21" s="278"/>
      <c r="T21" s="279"/>
      <c r="U21" s="278"/>
      <c r="V21" s="278"/>
      <c r="W21" s="278"/>
      <c r="X21" s="278"/>
      <c r="Y21" s="279"/>
    </row>
    <row r="22" spans="2:25">
      <c r="B22" s="1043"/>
      <c r="C22" s="1042"/>
      <c r="D22" s="1041"/>
      <c r="E22" s="451"/>
      <c r="F22" s="451"/>
      <c r="G22" s="452"/>
      <c r="H22" s="1040"/>
      <c r="I22" s="1040"/>
      <c r="J22" s="434"/>
      <c r="K22" s="434"/>
      <c r="L22" s="434"/>
      <c r="M22" s="434"/>
      <c r="N22" s="434"/>
      <c r="O22" s="451"/>
      <c r="P22" s="642"/>
      <c r="Q22" s="278"/>
      <c r="R22" s="278"/>
      <c r="S22" s="278"/>
      <c r="T22" s="279"/>
      <c r="U22" s="278"/>
      <c r="V22" s="278"/>
      <c r="W22" s="278"/>
      <c r="X22" s="278"/>
      <c r="Y22" s="279"/>
    </row>
    <row r="23" spans="2:25">
      <c r="B23" s="1043"/>
      <c r="C23" s="1042"/>
      <c r="D23" s="1041"/>
      <c r="E23" s="453"/>
      <c r="F23" s="453"/>
      <c r="G23" s="453"/>
      <c r="H23" s="1045"/>
      <c r="I23" s="1045"/>
      <c r="J23" s="1044"/>
      <c r="K23" s="1044"/>
      <c r="L23" s="1044"/>
      <c r="M23" s="1044"/>
      <c r="N23" s="1044"/>
      <c r="O23" s="453"/>
      <c r="P23" s="642"/>
      <c r="Q23" s="278"/>
      <c r="R23" s="278"/>
      <c r="S23" s="278"/>
      <c r="T23" s="279"/>
      <c r="U23" s="278"/>
      <c r="V23" s="278"/>
      <c r="W23" s="278"/>
      <c r="X23" s="278"/>
      <c r="Y23" s="279"/>
    </row>
    <row r="24" spans="2:25">
      <c r="B24" s="1043"/>
      <c r="C24" s="1042"/>
      <c r="D24" s="1041"/>
      <c r="E24" s="451"/>
      <c r="F24" s="451"/>
      <c r="G24" s="452"/>
      <c r="H24" s="1040"/>
      <c r="I24" s="1040"/>
      <c r="J24" s="434"/>
      <c r="K24" s="434"/>
      <c r="L24" s="434"/>
      <c r="M24" s="434"/>
      <c r="N24" s="434"/>
      <c r="O24" s="451"/>
      <c r="P24" s="642"/>
      <c r="Q24" s="278"/>
      <c r="R24" s="278"/>
      <c r="S24" s="278"/>
      <c r="T24" s="279"/>
      <c r="U24" s="278"/>
      <c r="V24" s="278"/>
      <c r="W24" s="278"/>
      <c r="X24" s="278"/>
      <c r="Y24" s="279"/>
    </row>
    <row r="25" spans="2:25">
      <c r="B25" s="1043"/>
      <c r="C25" s="1042"/>
      <c r="D25" s="1041"/>
      <c r="E25" s="451"/>
      <c r="F25" s="451"/>
      <c r="G25" s="452"/>
      <c r="H25" s="1040"/>
      <c r="I25" s="1040"/>
      <c r="J25" s="434"/>
      <c r="K25" s="434"/>
      <c r="L25" s="434"/>
      <c r="M25" s="434"/>
      <c r="N25" s="434"/>
      <c r="O25" s="451"/>
      <c r="P25" s="642"/>
      <c r="Q25" s="278"/>
      <c r="R25" s="278"/>
      <c r="S25" s="278"/>
      <c r="T25" s="279"/>
      <c r="U25" s="278"/>
      <c r="V25" s="278"/>
      <c r="W25" s="278"/>
      <c r="X25" s="278"/>
      <c r="Y25" s="279"/>
    </row>
    <row r="26" spans="2:25">
      <c r="B26" s="1043"/>
      <c r="C26" s="1042"/>
      <c r="D26" s="1041"/>
      <c r="E26" s="451"/>
      <c r="F26" s="451"/>
      <c r="G26" s="452"/>
      <c r="H26" s="1040"/>
      <c r="I26" s="1040"/>
      <c r="J26" s="434"/>
      <c r="K26" s="434"/>
      <c r="L26" s="434"/>
      <c r="M26" s="434"/>
      <c r="N26" s="434"/>
      <c r="O26" s="451"/>
      <c r="P26" s="642"/>
      <c r="Q26" s="278"/>
      <c r="R26" s="278"/>
      <c r="S26" s="278"/>
      <c r="T26" s="279"/>
      <c r="U26" s="278"/>
      <c r="V26" s="278"/>
      <c r="W26" s="278"/>
      <c r="X26" s="278"/>
      <c r="Y26" s="279"/>
    </row>
    <row r="27" spans="2:25">
      <c r="B27" s="1043"/>
      <c r="C27" s="1042"/>
      <c r="D27" s="1041"/>
      <c r="E27" s="453"/>
      <c r="F27" s="453"/>
      <c r="G27" s="453"/>
      <c r="H27" s="1045"/>
      <c r="I27" s="1045"/>
      <c r="J27" s="1044"/>
      <c r="K27" s="1044"/>
      <c r="L27" s="1044"/>
      <c r="M27" s="1044"/>
      <c r="N27" s="1044"/>
      <c r="O27" s="453"/>
      <c r="P27" s="642"/>
      <c r="Q27" s="278"/>
      <c r="R27" s="278"/>
      <c r="S27" s="278"/>
      <c r="T27" s="279"/>
      <c r="U27" s="278"/>
      <c r="V27" s="278"/>
      <c r="W27" s="278"/>
      <c r="X27" s="278"/>
      <c r="Y27" s="279"/>
    </row>
    <row r="28" spans="2:25">
      <c r="B28" s="1043"/>
      <c r="C28" s="1042"/>
      <c r="D28" s="1041"/>
      <c r="E28" s="451"/>
      <c r="F28" s="451"/>
      <c r="G28" s="452"/>
      <c r="H28" s="1040"/>
      <c r="I28" s="1040"/>
      <c r="J28" s="434"/>
      <c r="K28" s="434"/>
      <c r="L28" s="434"/>
      <c r="M28" s="434"/>
      <c r="N28" s="434"/>
      <c r="O28" s="451"/>
      <c r="P28" s="642"/>
      <c r="Q28" s="278"/>
      <c r="R28" s="278"/>
      <c r="S28" s="278"/>
      <c r="T28" s="279"/>
      <c r="U28" s="278"/>
      <c r="V28" s="278"/>
      <c r="W28" s="278"/>
      <c r="X28" s="278"/>
      <c r="Y28" s="279"/>
    </row>
    <row r="29" spans="2:25">
      <c r="B29" s="1043"/>
      <c r="C29" s="1042"/>
      <c r="D29" s="1041"/>
      <c r="E29" s="451"/>
      <c r="F29" s="451"/>
      <c r="G29" s="452"/>
      <c r="H29" s="1040"/>
      <c r="I29" s="1040"/>
      <c r="J29" s="434"/>
      <c r="K29" s="434"/>
      <c r="L29" s="434"/>
      <c r="M29" s="434"/>
      <c r="N29" s="434"/>
      <c r="O29" s="451"/>
      <c r="P29" s="642"/>
      <c r="Q29" s="278"/>
      <c r="R29" s="278"/>
      <c r="S29" s="278"/>
      <c r="T29" s="279"/>
      <c r="U29" s="278"/>
      <c r="V29" s="278"/>
      <c r="W29" s="278"/>
      <c r="X29" s="278"/>
      <c r="Y29" s="279"/>
    </row>
    <row r="30" spans="2:25">
      <c r="B30" s="1043"/>
      <c r="C30" s="1042"/>
      <c r="D30" s="1041"/>
      <c r="E30" s="453"/>
      <c r="F30" s="453"/>
      <c r="G30" s="453"/>
      <c r="H30" s="1045"/>
      <c r="I30" s="1045"/>
      <c r="J30" s="1044"/>
      <c r="K30" s="1044"/>
      <c r="L30" s="1044"/>
      <c r="M30" s="1044"/>
      <c r="N30" s="1044"/>
      <c r="O30" s="453"/>
      <c r="P30" s="642"/>
      <c r="Q30" s="278"/>
      <c r="R30" s="278"/>
      <c r="S30" s="278"/>
      <c r="T30" s="279"/>
      <c r="U30" s="278"/>
      <c r="V30" s="278"/>
      <c r="W30" s="278"/>
      <c r="X30" s="278"/>
      <c r="Y30" s="279"/>
    </row>
    <row r="31" spans="2:25">
      <c r="B31" s="1043"/>
      <c r="C31" s="1042"/>
      <c r="D31" s="1041"/>
      <c r="E31" s="451"/>
      <c r="F31" s="451"/>
      <c r="G31" s="452"/>
      <c r="H31" s="1040"/>
      <c r="I31" s="1040"/>
      <c r="J31" s="434"/>
      <c r="K31" s="434"/>
      <c r="L31" s="434"/>
      <c r="M31" s="434"/>
      <c r="N31" s="434"/>
      <c r="O31" s="451"/>
      <c r="P31" s="642"/>
      <c r="Q31" s="278"/>
      <c r="R31" s="278"/>
      <c r="S31" s="278"/>
      <c r="T31" s="279"/>
      <c r="U31" s="278"/>
      <c r="V31" s="278"/>
      <c r="W31" s="278"/>
      <c r="X31" s="278"/>
      <c r="Y31" s="279"/>
    </row>
    <row r="32" spans="2:25">
      <c r="B32" s="1043"/>
      <c r="C32" s="1042"/>
      <c r="D32" s="1041"/>
      <c r="E32" s="451"/>
      <c r="F32" s="451"/>
      <c r="G32" s="452"/>
      <c r="H32" s="1040"/>
      <c r="I32" s="1040"/>
      <c r="J32" s="434"/>
      <c r="K32" s="434"/>
      <c r="L32" s="434"/>
      <c r="M32" s="434"/>
      <c r="N32" s="434"/>
      <c r="O32" s="451"/>
      <c r="P32" s="642"/>
      <c r="Q32" s="278"/>
      <c r="R32" s="278"/>
      <c r="S32" s="278"/>
      <c r="T32" s="279"/>
      <c r="U32" s="278"/>
      <c r="V32" s="278"/>
      <c r="W32" s="278"/>
      <c r="X32" s="278"/>
      <c r="Y32" s="279"/>
    </row>
    <row r="33" spans="1:25">
      <c r="B33" s="1043"/>
      <c r="C33" s="1042"/>
      <c r="D33" s="1041"/>
      <c r="E33" s="451"/>
      <c r="F33" s="451"/>
      <c r="G33" s="452"/>
      <c r="H33" s="1040"/>
      <c r="I33" s="1040"/>
      <c r="J33" s="434"/>
      <c r="K33" s="434"/>
      <c r="L33" s="434"/>
      <c r="M33" s="434"/>
      <c r="N33" s="434"/>
      <c r="O33" s="451"/>
      <c r="P33" s="642"/>
      <c r="Q33" s="278"/>
      <c r="R33" s="278"/>
      <c r="S33" s="278"/>
      <c r="T33" s="279"/>
      <c r="U33" s="278"/>
      <c r="V33" s="278"/>
      <c r="W33" s="278"/>
      <c r="X33" s="278"/>
      <c r="Y33" s="279"/>
    </row>
    <row r="34" spans="1:25">
      <c r="B34" s="1043"/>
      <c r="C34" s="1042"/>
      <c r="D34" s="1041"/>
      <c r="E34" s="451"/>
      <c r="F34" s="451"/>
      <c r="G34" s="452"/>
      <c r="H34" s="1040"/>
      <c r="I34" s="1040"/>
      <c r="J34" s="434"/>
      <c r="K34" s="434"/>
      <c r="L34" s="434"/>
      <c r="M34" s="434"/>
      <c r="N34" s="434"/>
      <c r="O34" s="451"/>
      <c r="P34" s="642"/>
      <c r="Q34" s="278"/>
      <c r="R34" s="278"/>
      <c r="S34" s="278"/>
      <c r="T34" s="279"/>
      <c r="U34" s="278"/>
      <c r="V34" s="278"/>
      <c r="W34" s="278"/>
      <c r="X34" s="278"/>
      <c r="Y34" s="279"/>
    </row>
    <row r="35" spans="1:25">
      <c r="B35" s="1043"/>
      <c r="C35" s="1042"/>
      <c r="D35" s="1041"/>
      <c r="E35" s="453"/>
      <c r="F35" s="453"/>
      <c r="G35" s="453"/>
      <c r="H35" s="1045"/>
      <c r="I35" s="1045"/>
      <c r="J35" s="1044"/>
      <c r="K35" s="1044"/>
      <c r="L35" s="1044"/>
      <c r="M35" s="1044"/>
      <c r="N35" s="1044"/>
      <c r="O35" s="453"/>
      <c r="P35" s="642"/>
      <c r="Q35" s="278"/>
      <c r="R35" s="278"/>
      <c r="S35" s="278"/>
      <c r="T35" s="279"/>
      <c r="U35" s="278"/>
      <c r="V35" s="278"/>
      <c r="W35" s="278"/>
      <c r="X35" s="278"/>
      <c r="Y35" s="279"/>
    </row>
    <row r="36" spans="1:25">
      <c r="B36" s="1043"/>
      <c r="C36" s="1042"/>
      <c r="D36" s="1041"/>
      <c r="E36" s="451"/>
      <c r="F36" s="451"/>
      <c r="G36" s="452"/>
      <c r="H36" s="1040"/>
      <c r="I36" s="1040"/>
      <c r="J36" s="434"/>
      <c r="K36" s="434"/>
      <c r="L36" s="434"/>
      <c r="M36" s="434"/>
      <c r="N36" s="434"/>
      <c r="O36" s="451"/>
      <c r="P36" s="642"/>
      <c r="Q36" s="278"/>
      <c r="R36" s="278"/>
      <c r="S36" s="278"/>
      <c r="T36" s="279"/>
      <c r="U36" s="278"/>
      <c r="V36" s="278"/>
      <c r="W36" s="278"/>
      <c r="X36" s="278"/>
      <c r="Y36" s="279"/>
    </row>
    <row r="37" spans="1:25" ht="15" customHeight="1">
      <c r="B37" s="1043"/>
      <c r="C37" s="1042"/>
      <c r="D37" s="1041"/>
      <c r="E37" s="451"/>
      <c r="F37" s="451"/>
      <c r="G37" s="452"/>
      <c r="H37" s="1040"/>
      <c r="I37" s="1040"/>
      <c r="J37" s="434"/>
      <c r="K37" s="434"/>
      <c r="L37" s="434"/>
      <c r="M37" s="434"/>
      <c r="N37" s="434"/>
      <c r="O37" s="451"/>
      <c r="P37" s="642"/>
      <c r="Q37" s="278"/>
      <c r="R37" s="278"/>
      <c r="S37" s="278"/>
      <c r="T37" s="279"/>
      <c r="U37" s="278"/>
      <c r="V37" s="278"/>
      <c r="W37" s="278"/>
      <c r="X37" s="278"/>
      <c r="Y37" s="279"/>
    </row>
    <row r="38" spans="1:25" ht="15" customHeight="1">
      <c r="B38" s="1043"/>
      <c r="C38" s="1042"/>
      <c r="D38" s="1041"/>
      <c r="E38" s="451"/>
      <c r="F38" s="451"/>
      <c r="G38" s="452"/>
      <c r="H38" s="1040"/>
      <c r="I38" s="1040"/>
      <c r="J38" s="434"/>
      <c r="K38" s="434"/>
      <c r="L38" s="434"/>
      <c r="M38" s="434"/>
      <c r="N38" s="434"/>
      <c r="O38" s="451"/>
      <c r="P38" s="642"/>
      <c r="Q38" s="278"/>
      <c r="R38" s="278"/>
      <c r="S38" s="278"/>
      <c r="T38" s="279"/>
      <c r="U38" s="278"/>
      <c r="V38" s="278"/>
      <c r="W38" s="278"/>
      <c r="X38" s="278"/>
      <c r="Y38" s="279"/>
    </row>
    <row r="39" spans="1:25" ht="15.75" customHeight="1">
      <c r="B39" s="1043"/>
      <c r="C39" s="1042"/>
      <c r="D39" s="1041"/>
      <c r="E39" s="451"/>
      <c r="F39" s="451"/>
      <c r="G39" s="452"/>
      <c r="H39" s="1040"/>
      <c r="I39" s="1040"/>
      <c r="J39" s="434"/>
      <c r="K39" s="434"/>
      <c r="L39" s="434"/>
      <c r="M39" s="434"/>
      <c r="N39" s="434"/>
      <c r="O39" s="451"/>
      <c r="P39" s="642"/>
      <c r="Q39" s="278"/>
      <c r="R39" s="278"/>
      <c r="S39" s="278"/>
      <c r="T39" s="279"/>
      <c r="U39" s="278"/>
      <c r="V39" s="278"/>
      <c r="W39" s="278"/>
      <c r="X39" s="278"/>
      <c r="Y39" s="279"/>
    </row>
    <row r="40" spans="1:25">
      <c r="B40" s="1039"/>
      <c r="C40" s="1038"/>
      <c r="D40" s="1037"/>
      <c r="E40" s="458"/>
      <c r="F40" s="458"/>
      <c r="G40" s="459"/>
      <c r="H40" s="1036"/>
      <c r="I40" s="1036"/>
      <c r="J40" s="1035"/>
      <c r="K40" s="1035"/>
      <c r="L40" s="1035"/>
      <c r="M40" s="1035"/>
      <c r="N40" s="1035"/>
      <c r="O40" s="458"/>
      <c r="P40" s="73"/>
      <c r="Q40" s="280"/>
      <c r="R40" s="280"/>
      <c r="S40" s="280"/>
      <c r="T40" s="281"/>
      <c r="U40" s="278"/>
      <c r="V40" s="278"/>
      <c r="W40" s="278"/>
      <c r="X40" s="278"/>
      <c r="Y40" s="279"/>
    </row>
    <row r="41" spans="1:25" s="389" customFormat="1">
      <c r="A41" s="303"/>
      <c r="B41" s="408"/>
      <c r="C41" s="832" t="s">
        <v>227</v>
      </c>
      <c r="D41" s="833"/>
      <c r="E41" s="460">
        <f>+E11+E14+E23+E27+E30+E35+E37+E38+E39</f>
        <v>0</v>
      </c>
      <c r="F41" s="460"/>
      <c r="G41" s="460">
        <f>+G11+G14+G23+G27+G30+G35+G37+G38+G39</f>
        <v>0</v>
      </c>
      <c r="H41" s="460">
        <f>+H11+H14+H23+H27+H30+H35+H37+H38+H39</f>
        <v>0</v>
      </c>
      <c r="I41" s="460">
        <v>0</v>
      </c>
      <c r="J41" s="460">
        <v>0</v>
      </c>
      <c r="K41" s="460">
        <v>0</v>
      </c>
      <c r="L41" s="460">
        <v>0</v>
      </c>
      <c r="M41" s="460">
        <v>0</v>
      </c>
      <c r="N41" s="460">
        <v>0</v>
      </c>
      <c r="O41" s="460">
        <v>0</v>
      </c>
      <c r="P41" s="466">
        <v>0</v>
      </c>
      <c r="Q41" s="467">
        <v>0</v>
      </c>
      <c r="R41" s="1034">
        <v>0</v>
      </c>
      <c r="S41" s="468">
        <v>0</v>
      </c>
      <c r="T41" s="469">
        <v>0</v>
      </c>
      <c r="U41" s="469">
        <v>0</v>
      </c>
      <c r="V41" s="469">
        <v>0</v>
      </c>
      <c r="W41" s="469">
        <v>0</v>
      </c>
      <c r="X41" s="469">
        <v>0</v>
      </c>
      <c r="Y41" s="469">
        <v>0</v>
      </c>
    </row>
    <row r="42" spans="1:25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25">
      <c r="B43" s="16" t="s">
        <v>76</v>
      </c>
      <c r="G43" s="26"/>
      <c r="H43" s="26"/>
      <c r="I43" s="26"/>
      <c r="J43" s="26"/>
      <c r="K43" s="26"/>
      <c r="L43" s="26"/>
      <c r="M43" s="26"/>
      <c r="N43" s="26"/>
      <c r="O43" s="26"/>
    </row>
    <row r="50" spans="3:15">
      <c r="C50" s="280"/>
      <c r="D50" s="280"/>
      <c r="E50" s="280"/>
      <c r="F50" s="280"/>
      <c r="G50" s="280"/>
      <c r="H50" s="278"/>
      <c r="I50" s="278"/>
      <c r="J50" s="280"/>
      <c r="K50" s="280"/>
      <c r="L50" s="280"/>
      <c r="M50" s="280"/>
      <c r="N50" s="278"/>
      <c r="O50" s="278"/>
    </row>
    <row r="51" spans="3:15">
      <c r="D51" s="638" t="s">
        <v>707</v>
      </c>
      <c r="I51" s="529"/>
      <c r="J51" s="529"/>
      <c r="K51" s="529" t="s">
        <v>653</v>
      </c>
      <c r="L51" s="529"/>
      <c r="M51" s="529"/>
      <c r="N51" s="529"/>
      <c r="O51" s="529"/>
    </row>
    <row r="52" spans="3:15">
      <c r="D52" s="638" t="s">
        <v>706</v>
      </c>
      <c r="H52" s="669" t="s">
        <v>669</v>
      </c>
      <c r="I52" s="669"/>
      <c r="J52" s="669"/>
      <c r="K52" s="669"/>
      <c r="L52" s="669"/>
      <c r="M52" s="669"/>
      <c r="N52" s="669"/>
      <c r="O52" s="669"/>
    </row>
  </sheetData>
  <mergeCells count="31">
    <mergeCell ref="P7:T7"/>
    <mergeCell ref="U7:Y7"/>
    <mergeCell ref="U8:U9"/>
    <mergeCell ref="V8:V9"/>
    <mergeCell ref="Q8:Q9"/>
    <mergeCell ref="R8:R9"/>
    <mergeCell ref="S8:T8"/>
    <mergeCell ref="H8:H9"/>
    <mergeCell ref="I8:I9"/>
    <mergeCell ref="J8:J9"/>
    <mergeCell ref="K8:K9"/>
    <mergeCell ref="E8:E9"/>
    <mergeCell ref="F8:F9"/>
    <mergeCell ref="G8:G9"/>
    <mergeCell ref="L8:L9"/>
    <mergeCell ref="M8:M9"/>
    <mergeCell ref="B1:Y2"/>
    <mergeCell ref="B3:Y3"/>
    <mergeCell ref="N8:N9"/>
    <mergeCell ref="O8:O9"/>
    <mergeCell ref="P8:P9"/>
    <mergeCell ref="W8:W9"/>
    <mergeCell ref="X8:Y8"/>
    <mergeCell ref="H52:O52"/>
    <mergeCell ref="B7:C7"/>
    <mergeCell ref="D7:H7"/>
    <mergeCell ref="I7:O7"/>
    <mergeCell ref="C41:D41"/>
    <mergeCell ref="B8:B9"/>
    <mergeCell ref="C8:C9"/>
    <mergeCell ref="D8:D9"/>
  </mergeCells>
  <dataValidations count="16">
    <dataValidation allowBlank="1" showInputMessage="1" showErrorMessage="1" prompt="Nivel cuantificable anual de las metas aprobadas y modificadas." sqref="P7:T7"/>
    <dataValidation allowBlank="1" showInputMessage="1" showErrorMessage="1" prompt="Valor absoluto y relativo que registre el gasto con relación a la meta anual." sqref="U7:Y7"/>
    <dataValidation allowBlank="1" showInputMessage="1" showErrorMessage="1" prompt="Señalar el eje al que se encuentra alineado el programa." sqref="B8:B9"/>
    <dataValidation allowBlank="1" showInputMessage="1" showErrorMessage="1" prompt="Señalar la estrategia transversal a la que se encuentra alineada el programa." sqref="C8:C9"/>
    <dataValidation allowBlank="1" showInputMessage="1" showErrorMessage="1" prompt="Señalar el código de la finalidad de acuerdo a la clasificación funcional del gasto publicada en el DOF el 27 de diciembre de 2010." sqref="D8:D9"/>
    <dataValidation allowBlank="1" showInputMessage="1" showErrorMessage="1" prompt="Señalarel código de la función de acuerdo a la clasificación funcional del gasto publicada en el DOF el 27 de diciembre de 2010." sqref="E8:E9"/>
    <dataValidation allowBlank="1" showInputMessage="1" showErrorMessage="1" prompt="Señalar el código de la subfunción de acuerdo a la clasificación funcional del gasto publicada en el DOF el 27 de diciembre de 2010." sqref="F8:F9"/>
    <dataValidation allowBlank="1" showInputMessage="1" showErrorMessage="1" prompt="Señalar la codificación del programa presupuestario,  tomando en cuenta la clasificación programática publicada en el DOF el 8 de agosto de 2013 y seguida del consecutivo que le corresponde. Ejemplo: S204." sqref="G8:G9"/>
    <dataValidation allowBlank="1" showInputMessage="1" showErrorMessage="1" prompt="Unidad responsable del programa." sqref="H8:H9"/>
    <dataValidation allowBlank="1" showInputMessage="1" showErrorMessage="1" prompt="La expresión que identifica al indicador y que manifiesta lo que se desea medir con él." sqref="I8:I9"/>
    <dataValidation allowBlank="1" showInputMessage="1" showErrorMessage="1" prompt="Señalar el nivel de objetivos de la MIR con el que se relaciona el indicador.  Ej: Actividad, componente, propósito, fin." sqref="J8:J9"/>
    <dataValidation allowBlank="1" showInputMessage="1" showErrorMessage="1" prompt="Indicar si el indicador es estratégico o de gestión." sqref="K8:K9"/>
    <dataValidation allowBlank="1" showInputMessage="1" showErrorMessage="1" prompt="Hace referencia a la periodicidad en el tiempo con que se realiza la medición del indicador." sqref="M8:M9"/>
    <dataValidation allowBlank="1" showInputMessage="1" showErrorMessage="1" prompt="Hace referencia a la determinación concreta de la unidad de medición en que se quiere expresar el resultado del indicador. Ej: porcentaje, becas otorgadas, etc." sqref="N8:N9"/>
    <dataValidation allowBlank="1" showInputMessage="1" showErrorMessage="1" prompt="Se refiere a la expresión matemática del indicador. Determina la forma en que se relacionan las variables." sqref="O8:O9"/>
    <dataValidation allowBlank="1" showInputMessage="1" showErrorMessage="1" prompt="Señalar la dimensión bajo la cual se mide el objetivo. Ej: eficiencia, eficacia, economía, calidad." sqref="L8:L9"/>
  </dataValidations>
  <pageMargins left="0.25" right="0.7" top="0.44" bottom="0.75" header="0.3" footer="0.3"/>
  <pageSetup scale="5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showGridLines="0" tabSelected="1" zoomScale="85" zoomScaleNormal="85" workbookViewId="0">
      <selection activeCell="B21" sqref="B21"/>
    </sheetView>
  </sheetViews>
  <sheetFormatPr baseColWidth="10" defaultRowHeight="12.75"/>
  <cols>
    <col min="1" max="1" width="51.28515625" style="273" customWidth="1"/>
    <col min="2" max="2" width="20" style="273" customWidth="1"/>
    <col min="3" max="3" width="46.7109375" style="273" customWidth="1"/>
    <col min="4" max="16384" width="11.42578125" style="273"/>
  </cols>
  <sheetData>
    <row r="1" spans="1:9" s="26" customFormat="1"/>
    <row r="2" spans="1:9" s="26" customFormat="1">
      <c r="A2" s="661" t="s">
        <v>449</v>
      </c>
      <c r="B2" s="661"/>
      <c r="C2" s="661"/>
    </row>
    <row r="3" spans="1:9" s="26" customFormat="1" ht="20.25" customHeight="1">
      <c r="A3" s="661" t="s">
        <v>747</v>
      </c>
      <c r="B3" s="661"/>
      <c r="C3" s="661"/>
    </row>
    <row r="4" spans="1:9" s="26" customFormat="1" ht="15.75" customHeight="1">
      <c r="A4" s="661"/>
      <c r="B4" s="661"/>
      <c r="C4" s="661"/>
    </row>
    <row r="5" spans="1:9" s="26" customFormat="1" ht="9.75" customHeight="1">
      <c r="A5" s="30"/>
      <c r="B5" s="30"/>
      <c r="C5" s="30"/>
    </row>
    <row r="6" spans="1:9" s="26" customFormat="1" ht="9.75" customHeight="1">
      <c r="A6" s="855" t="s">
        <v>558</v>
      </c>
      <c r="B6" s="855"/>
      <c r="C6" s="32"/>
      <c r="D6" s="32"/>
      <c r="E6" s="32"/>
      <c r="F6" s="32"/>
      <c r="G6" s="32"/>
      <c r="H6" s="32"/>
      <c r="I6" s="33"/>
    </row>
    <row r="7" spans="1:9" s="26" customFormat="1" ht="9.75" customHeight="1" thickBot="1">
      <c r="A7" s="30"/>
      <c r="B7" s="30"/>
      <c r="C7" s="30"/>
    </row>
    <row r="8" spans="1:9" s="26" customFormat="1">
      <c r="A8" s="856" t="s">
        <v>441</v>
      </c>
      <c r="B8" s="858" t="s">
        <v>442</v>
      </c>
      <c r="C8" s="859"/>
    </row>
    <row r="9" spans="1:9" s="26" customFormat="1" ht="13.5" thickBot="1">
      <c r="A9" s="857"/>
      <c r="B9" s="470" t="s">
        <v>443</v>
      </c>
      <c r="C9" s="471" t="s">
        <v>444</v>
      </c>
    </row>
    <row r="10" spans="1:9" s="26" customFormat="1">
      <c r="A10" s="495" t="s">
        <v>565</v>
      </c>
      <c r="B10" s="489" t="s">
        <v>566</v>
      </c>
      <c r="C10" s="472" t="s">
        <v>567</v>
      </c>
    </row>
    <row r="11" spans="1:9" s="26" customFormat="1">
      <c r="A11" s="496" t="s">
        <v>568</v>
      </c>
      <c r="B11" s="490" t="s">
        <v>566</v>
      </c>
      <c r="C11" s="472" t="s">
        <v>569</v>
      </c>
    </row>
    <row r="12" spans="1:9" s="26" customFormat="1">
      <c r="A12" s="496" t="s">
        <v>570</v>
      </c>
      <c r="B12" s="490" t="s">
        <v>571</v>
      </c>
      <c r="C12" s="472" t="s">
        <v>572</v>
      </c>
    </row>
    <row r="13" spans="1:9" s="26" customFormat="1">
      <c r="A13" s="496" t="s">
        <v>573</v>
      </c>
      <c r="B13" s="490" t="s">
        <v>571</v>
      </c>
      <c r="C13" s="472" t="s">
        <v>574</v>
      </c>
    </row>
    <row r="14" spans="1:9" s="26" customFormat="1">
      <c r="A14" s="496" t="s">
        <v>575</v>
      </c>
      <c r="B14" s="490" t="s">
        <v>571</v>
      </c>
      <c r="C14" s="472" t="s">
        <v>576</v>
      </c>
    </row>
    <row r="15" spans="1:9" s="26" customFormat="1">
      <c r="A15" s="496" t="s">
        <v>577</v>
      </c>
      <c r="B15" s="490" t="s">
        <v>571</v>
      </c>
      <c r="C15" s="472" t="s">
        <v>578</v>
      </c>
    </row>
    <row r="16" spans="1:9" s="26" customFormat="1">
      <c r="A16" s="496" t="s">
        <v>579</v>
      </c>
      <c r="B16" s="490" t="s">
        <v>571</v>
      </c>
      <c r="C16" s="472" t="s">
        <v>580</v>
      </c>
    </row>
    <row r="17" spans="1:3" s="26" customFormat="1">
      <c r="A17" s="496" t="s">
        <v>570</v>
      </c>
      <c r="B17" s="575" t="s">
        <v>571</v>
      </c>
      <c r="C17" s="472">
        <v>107510810</v>
      </c>
    </row>
    <row r="18" spans="1:3" s="26" customFormat="1">
      <c r="A18" s="496" t="s">
        <v>729</v>
      </c>
      <c r="B18" s="575" t="s">
        <v>571</v>
      </c>
      <c r="C18" s="472">
        <v>107899629</v>
      </c>
    </row>
    <row r="19" spans="1:3" s="26" customFormat="1">
      <c r="A19" s="496" t="s">
        <v>581</v>
      </c>
      <c r="B19" s="490" t="s">
        <v>582</v>
      </c>
      <c r="C19" s="472" t="s">
        <v>583</v>
      </c>
    </row>
    <row r="20" spans="1:3" s="26" customFormat="1">
      <c r="A20" s="496" t="s">
        <v>584</v>
      </c>
      <c r="B20" s="490" t="s">
        <v>582</v>
      </c>
      <c r="C20" s="472" t="s">
        <v>585</v>
      </c>
    </row>
    <row r="21" spans="1:3" s="26" customFormat="1" ht="15">
      <c r="A21" s="497" t="s">
        <v>586</v>
      </c>
      <c r="B21" s="490" t="s">
        <v>582</v>
      </c>
      <c r="C21" s="472" t="s">
        <v>587</v>
      </c>
    </row>
    <row r="22" spans="1:3" s="26" customFormat="1">
      <c r="A22" s="496" t="s">
        <v>588</v>
      </c>
      <c r="B22" s="490" t="s">
        <v>582</v>
      </c>
      <c r="C22" s="472" t="s">
        <v>589</v>
      </c>
    </row>
    <row r="23" spans="1:3" s="26" customFormat="1">
      <c r="A23" s="496" t="s">
        <v>590</v>
      </c>
      <c r="B23" s="490" t="s">
        <v>582</v>
      </c>
      <c r="C23" s="472" t="s">
        <v>591</v>
      </c>
    </row>
    <row r="24" spans="1:3" s="26" customFormat="1">
      <c r="A24" s="496" t="s">
        <v>592</v>
      </c>
      <c r="B24" s="490" t="s">
        <v>582</v>
      </c>
      <c r="C24" s="472" t="s">
        <v>593</v>
      </c>
    </row>
    <row r="25" spans="1:3" s="26" customFormat="1">
      <c r="A25" s="496" t="s">
        <v>594</v>
      </c>
      <c r="B25" s="490" t="s">
        <v>582</v>
      </c>
      <c r="C25" s="472" t="s">
        <v>595</v>
      </c>
    </row>
    <row r="26" spans="1:3" s="26" customFormat="1">
      <c r="A26" s="496" t="s">
        <v>596</v>
      </c>
      <c r="B26" s="490" t="s">
        <v>582</v>
      </c>
      <c r="C26" s="472" t="s">
        <v>597</v>
      </c>
    </row>
    <row r="27" spans="1:3" s="26" customFormat="1">
      <c r="A27" s="496" t="s">
        <v>598</v>
      </c>
      <c r="B27" s="490" t="s">
        <v>582</v>
      </c>
      <c r="C27" s="472" t="s">
        <v>599</v>
      </c>
    </row>
    <row r="28" spans="1:3" s="26" customFormat="1">
      <c r="A28" s="496" t="s">
        <v>600</v>
      </c>
      <c r="B28" s="490" t="s">
        <v>582</v>
      </c>
      <c r="C28" s="472" t="s">
        <v>601</v>
      </c>
    </row>
    <row r="29" spans="1:3" s="26" customFormat="1">
      <c r="A29" s="496" t="s">
        <v>602</v>
      </c>
      <c r="B29" s="490" t="s">
        <v>582</v>
      </c>
      <c r="C29" s="472" t="s">
        <v>603</v>
      </c>
    </row>
    <row r="30" spans="1:3" s="26" customFormat="1">
      <c r="A30" s="496" t="s">
        <v>604</v>
      </c>
      <c r="B30" s="490" t="s">
        <v>582</v>
      </c>
      <c r="C30" s="472" t="s">
        <v>605</v>
      </c>
    </row>
    <row r="31" spans="1:3" s="26" customFormat="1">
      <c r="A31" s="496" t="s">
        <v>606</v>
      </c>
      <c r="B31" s="490" t="s">
        <v>582</v>
      </c>
      <c r="C31" s="472" t="s">
        <v>607</v>
      </c>
    </row>
    <row r="32" spans="1:3" s="26" customFormat="1" ht="15">
      <c r="A32" s="498" t="s">
        <v>608</v>
      </c>
      <c r="B32" s="490" t="s">
        <v>582</v>
      </c>
      <c r="C32" s="472" t="s">
        <v>609</v>
      </c>
    </row>
    <row r="33" spans="1:3" s="26" customFormat="1">
      <c r="A33" s="496" t="s">
        <v>610</v>
      </c>
      <c r="B33" s="490" t="s">
        <v>582</v>
      </c>
      <c r="C33" s="472" t="s">
        <v>611</v>
      </c>
    </row>
    <row r="34" spans="1:3" s="26" customFormat="1">
      <c r="A34" s="496" t="s">
        <v>612</v>
      </c>
      <c r="B34" s="490" t="s">
        <v>582</v>
      </c>
      <c r="C34" s="472" t="s">
        <v>613</v>
      </c>
    </row>
    <row r="35" spans="1:3" s="26" customFormat="1">
      <c r="A35" s="496" t="s">
        <v>614</v>
      </c>
      <c r="B35" s="490" t="s">
        <v>582</v>
      </c>
      <c r="C35" s="472" t="s">
        <v>615</v>
      </c>
    </row>
    <row r="36" spans="1:3" s="26" customFormat="1">
      <c r="A36" s="496" t="s">
        <v>616</v>
      </c>
      <c r="B36" s="490" t="s">
        <v>582</v>
      </c>
      <c r="C36" s="472" t="s">
        <v>617</v>
      </c>
    </row>
    <row r="37" spans="1:3" s="26" customFormat="1">
      <c r="A37" s="496" t="s">
        <v>618</v>
      </c>
      <c r="B37" s="490" t="s">
        <v>582</v>
      </c>
      <c r="C37" s="472" t="s">
        <v>619</v>
      </c>
    </row>
    <row r="38" spans="1:3" s="26" customFormat="1">
      <c r="A38" s="496" t="s">
        <v>730</v>
      </c>
      <c r="B38" s="575" t="s">
        <v>582</v>
      </c>
      <c r="C38" s="472">
        <v>14726913</v>
      </c>
    </row>
    <row r="39" spans="1:3" s="26" customFormat="1">
      <c r="A39" s="496" t="s">
        <v>732</v>
      </c>
      <c r="B39" s="575" t="s">
        <v>582</v>
      </c>
      <c r="C39" s="472" t="s">
        <v>731</v>
      </c>
    </row>
    <row r="40" spans="1:3" s="26" customFormat="1">
      <c r="A40" s="496" t="s">
        <v>733</v>
      </c>
      <c r="B40" s="575" t="s">
        <v>582</v>
      </c>
      <c r="C40" s="472" t="s">
        <v>734</v>
      </c>
    </row>
    <row r="41" spans="1:3" s="26" customFormat="1">
      <c r="A41" s="496" t="s">
        <v>620</v>
      </c>
      <c r="B41" s="490" t="s">
        <v>621</v>
      </c>
      <c r="C41" s="472" t="s">
        <v>622</v>
      </c>
    </row>
    <row r="42" spans="1:3" s="26" customFormat="1">
      <c r="A42" s="496" t="s">
        <v>623</v>
      </c>
      <c r="B42" s="490" t="s">
        <v>621</v>
      </c>
      <c r="C42" s="472" t="s">
        <v>624</v>
      </c>
    </row>
    <row r="43" spans="1:3" s="26" customFormat="1">
      <c r="A43" s="496" t="s">
        <v>625</v>
      </c>
      <c r="B43" s="490" t="s">
        <v>621</v>
      </c>
      <c r="C43" s="472" t="s">
        <v>626</v>
      </c>
    </row>
    <row r="44" spans="1:3" s="26" customFormat="1">
      <c r="A44" s="496" t="s">
        <v>627</v>
      </c>
      <c r="B44" s="490" t="s">
        <v>621</v>
      </c>
      <c r="C44" s="472" t="s">
        <v>628</v>
      </c>
    </row>
    <row r="45" spans="1:3" s="26" customFormat="1">
      <c r="A45" s="496" t="s">
        <v>629</v>
      </c>
      <c r="B45" s="490" t="s">
        <v>621</v>
      </c>
      <c r="C45" s="472" t="s">
        <v>630</v>
      </c>
    </row>
    <row r="46" spans="1:3" s="26" customFormat="1">
      <c r="A46" s="496" t="s">
        <v>631</v>
      </c>
      <c r="B46" s="490" t="s">
        <v>621</v>
      </c>
      <c r="C46" s="472" t="s">
        <v>632</v>
      </c>
    </row>
    <row r="47" spans="1:3" s="26" customFormat="1">
      <c r="A47" s="496" t="s">
        <v>633</v>
      </c>
      <c r="B47" s="490" t="s">
        <v>621</v>
      </c>
      <c r="C47" s="472" t="s">
        <v>634</v>
      </c>
    </row>
    <row r="48" spans="1:3" s="26" customFormat="1">
      <c r="A48" s="496" t="s">
        <v>635</v>
      </c>
      <c r="B48" s="490" t="s">
        <v>621</v>
      </c>
      <c r="C48" s="472" t="s">
        <v>636</v>
      </c>
    </row>
    <row r="49" spans="1:3" s="26" customFormat="1">
      <c r="A49" s="496" t="s">
        <v>637</v>
      </c>
      <c r="B49" s="490" t="s">
        <v>621</v>
      </c>
      <c r="C49" s="472" t="s">
        <v>638</v>
      </c>
    </row>
    <row r="50" spans="1:3" s="26" customFormat="1">
      <c r="A50" s="496" t="s">
        <v>639</v>
      </c>
      <c r="B50" s="490" t="s">
        <v>621</v>
      </c>
      <c r="C50" s="472" t="s">
        <v>640</v>
      </c>
    </row>
    <row r="51" spans="1:3" s="26" customFormat="1">
      <c r="A51" s="496" t="s">
        <v>641</v>
      </c>
      <c r="B51" s="490" t="s">
        <v>621</v>
      </c>
      <c r="C51" s="472" t="s">
        <v>642</v>
      </c>
    </row>
    <row r="52" spans="1:3" s="26" customFormat="1">
      <c r="A52" s="496" t="s">
        <v>643</v>
      </c>
      <c r="B52" s="490" t="s">
        <v>621</v>
      </c>
      <c r="C52" s="472" t="s">
        <v>644</v>
      </c>
    </row>
    <row r="53" spans="1:3" s="26" customFormat="1">
      <c r="A53" s="496" t="s">
        <v>645</v>
      </c>
      <c r="B53" s="490" t="s">
        <v>621</v>
      </c>
      <c r="C53" s="472" t="s">
        <v>646</v>
      </c>
    </row>
    <row r="54" spans="1:3" s="26" customFormat="1">
      <c r="A54" s="496" t="s">
        <v>647</v>
      </c>
      <c r="B54" s="490" t="s">
        <v>621</v>
      </c>
      <c r="C54" s="472" t="s">
        <v>648</v>
      </c>
    </row>
    <row r="55" spans="1:3" s="26" customFormat="1">
      <c r="A55" s="576" t="s">
        <v>735</v>
      </c>
      <c r="B55" s="575" t="s">
        <v>621</v>
      </c>
      <c r="C55" s="472">
        <v>18000042781</v>
      </c>
    </row>
    <row r="56" spans="1:3" s="26" customFormat="1">
      <c r="A56" s="576" t="s">
        <v>729</v>
      </c>
      <c r="B56" s="575" t="s">
        <v>621</v>
      </c>
      <c r="C56" s="472" t="s">
        <v>736</v>
      </c>
    </row>
    <row r="57" spans="1:3" s="26" customFormat="1">
      <c r="A57" s="576" t="s">
        <v>737</v>
      </c>
      <c r="B57" s="575" t="s">
        <v>621</v>
      </c>
      <c r="C57" s="472">
        <v>65505898857</v>
      </c>
    </row>
    <row r="58" spans="1:3" s="26" customFormat="1" ht="13.5" thickBot="1">
      <c r="A58" s="473"/>
      <c r="B58" s="473"/>
      <c r="C58" s="473"/>
    </row>
    <row r="59" spans="1:3" s="26" customFormat="1">
      <c r="A59" s="445"/>
      <c r="B59" s="445"/>
      <c r="C59" s="445"/>
    </row>
    <row r="60" spans="1:3" s="26" customFormat="1">
      <c r="A60" s="16" t="s">
        <v>76</v>
      </c>
    </row>
    <row r="62" spans="1:3">
      <c r="A62" s="26"/>
    </row>
    <row r="63" spans="1:3">
      <c r="A63" s="26"/>
    </row>
    <row r="64" spans="1:3">
      <c r="A64" s="26"/>
      <c r="C64" s="278"/>
    </row>
    <row r="65" spans="1:3" s="278" customFormat="1">
      <c r="A65" s="584"/>
    </row>
    <row r="66" spans="1:3" ht="15" customHeight="1">
      <c r="A66" s="581" t="s">
        <v>740</v>
      </c>
      <c r="C66" s="581" t="s">
        <v>653</v>
      </c>
    </row>
    <row r="67" spans="1:3" ht="15" customHeight="1">
      <c r="A67" s="580" t="s">
        <v>556</v>
      </c>
      <c r="C67" s="485" t="s">
        <v>669</v>
      </c>
    </row>
    <row r="68" spans="1:3">
      <c r="A68" s="26"/>
    </row>
    <row r="69" spans="1:3">
      <c r="A69" s="26"/>
    </row>
    <row r="70" spans="1:3">
      <c r="B70" s="39" t="s">
        <v>743</v>
      </c>
      <c r="C70" s="583"/>
    </row>
    <row r="71" spans="1:3">
      <c r="B71" s="580" t="s">
        <v>563</v>
      </c>
    </row>
    <row r="72" spans="1:3">
      <c r="B72" s="580" t="s">
        <v>564</v>
      </c>
    </row>
  </sheetData>
  <mergeCells count="6">
    <mergeCell ref="A6:B6"/>
    <mergeCell ref="A2:C2"/>
    <mergeCell ref="A3:C3"/>
    <mergeCell ref="A4:C4"/>
    <mergeCell ref="A8:A9"/>
    <mergeCell ref="B8:C8"/>
  </mergeCells>
  <pageMargins left="0.70866141732283472" right="0.70866141732283472" top="0.74803149606299213" bottom="0.74803149606299213" header="0.31496062992125984" footer="0.31496062992125984"/>
  <pageSetup scale="63" orientation="portrait" r:id="rId1"/>
  <rowBreaks count="1" manualBreakCount="1">
    <brk id="72" max="3" man="1"/>
  </rowBreaks>
  <colBreaks count="1" manualBreakCount="1">
    <brk id="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showGridLines="0" zoomScale="85" zoomScaleNormal="85" workbookViewId="0">
      <selection activeCell="A4" sqref="A4:C4"/>
    </sheetView>
  </sheetViews>
  <sheetFormatPr baseColWidth="10" defaultRowHeight="12.75"/>
  <cols>
    <col min="1" max="1" width="51.28515625" style="273" customWidth="1"/>
    <col min="2" max="2" width="27.42578125" style="273" customWidth="1"/>
    <col min="3" max="3" width="46.7109375" style="273" customWidth="1"/>
    <col min="4" max="16384" width="11.42578125" style="273"/>
  </cols>
  <sheetData>
    <row r="1" spans="1:3" s="26" customFormat="1"/>
    <row r="2" spans="1:3" s="26" customFormat="1">
      <c r="A2" s="661" t="s">
        <v>448</v>
      </c>
      <c r="B2" s="661"/>
      <c r="C2" s="661"/>
    </row>
    <row r="3" spans="1:3" s="26" customFormat="1" ht="21.75" customHeight="1">
      <c r="A3" s="661" t="s">
        <v>747</v>
      </c>
      <c r="B3" s="661"/>
      <c r="C3" s="661"/>
    </row>
    <row r="4" spans="1:3" s="26" customFormat="1" ht="15.75" customHeight="1">
      <c r="A4" s="661"/>
      <c r="B4" s="661"/>
      <c r="C4" s="661"/>
    </row>
    <row r="5" spans="1:3" s="26" customFormat="1" ht="15" customHeight="1">
      <c r="A5" s="30"/>
      <c r="B5" s="30"/>
      <c r="C5" s="30"/>
    </row>
    <row r="6" spans="1:3" s="26" customFormat="1" ht="15" customHeight="1">
      <c r="A6" s="855" t="s">
        <v>555</v>
      </c>
      <c r="B6" s="855"/>
      <c r="C6" s="30"/>
    </row>
    <row r="7" spans="1:3" s="26" customFormat="1" ht="15" customHeight="1" thickBot="1">
      <c r="A7" s="30"/>
      <c r="B7" s="30"/>
      <c r="C7" s="30"/>
    </row>
    <row r="8" spans="1:3" s="26" customFormat="1" ht="11.25" customHeight="1">
      <c r="A8" s="866" t="s">
        <v>445</v>
      </c>
      <c r="B8" s="868" t="s">
        <v>446</v>
      </c>
      <c r="C8" s="868" t="s">
        <v>447</v>
      </c>
    </row>
    <row r="9" spans="1:3" s="26" customFormat="1" ht="13.5" thickBot="1">
      <c r="A9" s="867"/>
      <c r="B9" s="869"/>
      <c r="C9" s="869"/>
    </row>
    <row r="10" spans="1:3" s="26" customFormat="1">
      <c r="A10" s="860"/>
      <c r="B10" s="863"/>
      <c r="C10" s="863"/>
    </row>
    <row r="11" spans="1:3" s="26" customFormat="1" ht="15" customHeight="1">
      <c r="A11" s="861"/>
      <c r="B11" s="864"/>
      <c r="C11" s="864"/>
    </row>
    <row r="12" spans="1:3" s="26" customFormat="1" ht="15" customHeight="1">
      <c r="A12" s="861"/>
      <c r="B12" s="864"/>
      <c r="C12" s="864"/>
    </row>
    <row r="13" spans="1:3" s="26" customFormat="1" ht="15" customHeight="1">
      <c r="A13" s="861"/>
      <c r="B13" s="864"/>
      <c r="C13" s="864"/>
    </row>
    <row r="14" spans="1:3" s="26" customFormat="1" ht="15" customHeight="1">
      <c r="A14" s="861"/>
      <c r="B14" s="864"/>
      <c r="C14" s="864"/>
    </row>
    <row r="15" spans="1:3" s="26" customFormat="1" ht="15" customHeight="1">
      <c r="A15" s="861"/>
      <c r="B15" s="864"/>
      <c r="C15" s="864"/>
    </row>
    <row r="16" spans="1:3" s="26" customFormat="1" ht="15" customHeight="1">
      <c r="A16" s="861"/>
      <c r="B16" s="864"/>
      <c r="C16" s="864"/>
    </row>
    <row r="17" spans="1:3" s="26" customFormat="1" ht="15" customHeight="1">
      <c r="A17" s="861"/>
      <c r="B17" s="864"/>
      <c r="C17" s="864"/>
    </row>
    <row r="18" spans="1:3" s="26" customFormat="1" ht="15" customHeight="1">
      <c r="A18" s="861"/>
      <c r="B18" s="864"/>
      <c r="C18" s="864"/>
    </row>
    <row r="19" spans="1:3" s="26" customFormat="1" ht="15" customHeight="1">
      <c r="A19" s="861"/>
      <c r="B19" s="864"/>
      <c r="C19" s="864"/>
    </row>
    <row r="20" spans="1:3" s="26" customFormat="1" ht="15" customHeight="1">
      <c r="A20" s="861"/>
      <c r="B20" s="864"/>
      <c r="C20" s="864"/>
    </row>
    <row r="21" spans="1:3" s="26" customFormat="1" ht="15.75" customHeight="1" thickBot="1">
      <c r="A21" s="862"/>
      <c r="B21" s="865"/>
      <c r="C21" s="865"/>
    </row>
    <row r="22" spans="1:3" s="26" customFormat="1"/>
    <row r="23" spans="1:3">
      <c r="A23" s="16" t="s">
        <v>76</v>
      </c>
    </row>
    <row r="24" spans="1:3">
      <c r="A24" s="26"/>
    </row>
    <row r="25" spans="1:3">
      <c r="A25" s="26"/>
    </row>
    <row r="26" spans="1:3">
      <c r="A26" s="26"/>
      <c r="C26" s="278"/>
    </row>
    <row r="27" spans="1:3" s="278" customFormat="1">
      <c r="A27" s="584"/>
    </row>
    <row r="28" spans="1:3" ht="15" customHeight="1">
      <c r="A28" s="581" t="s">
        <v>740</v>
      </c>
      <c r="C28" s="581" t="s">
        <v>653</v>
      </c>
    </row>
    <row r="29" spans="1:3" ht="15" customHeight="1">
      <c r="A29" s="580" t="s">
        <v>556</v>
      </c>
      <c r="C29" s="580" t="s">
        <v>669</v>
      </c>
    </row>
    <row r="30" spans="1:3">
      <c r="A30" s="26"/>
    </row>
    <row r="31" spans="1:3">
      <c r="A31" s="26"/>
    </row>
    <row r="32" spans="1:3">
      <c r="B32" s="39" t="s">
        <v>743</v>
      </c>
      <c r="C32" s="583"/>
    </row>
    <row r="33" spans="2:2">
      <c r="B33" s="580" t="s">
        <v>563</v>
      </c>
    </row>
    <row r="34" spans="2:2">
      <c r="B34" s="580" t="s">
        <v>564</v>
      </c>
    </row>
  </sheetData>
  <mergeCells count="10">
    <mergeCell ref="A6:B6"/>
    <mergeCell ref="A10:A21"/>
    <mergeCell ref="B10:B21"/>
    <mergeCell ref="C10:C21"/>
    <mergeCell ref="A2:C2"/>
    <mergeCell ref="A3:C3"/>
    <mergeCell ref="A4:C4"/>
    <mergeCell ref="A8:A9"/>
    <mergeCell ref="B8:B9"/>
    <mergeCell ref="C8:C9"/>
  </mergeCells>
  <pageMargins left="0.70866141732283472" right="0.70866141732283472" top="0.74803149606299213" bottom="0.74803149606299213" header="0.31496062992125984" footer="0.31496062992125984"/>
  <pageSetup scale="97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Normal="100" workbookViewId="0">
      <selection activeCell="A8" sqref="A8:C10"/>
    </sheetView>
  </sheetViews>
  <sheetFormatPr baseColWidth="10" defaultRowHeight="35.25" customHeight="1"/>
  <cols>
    <col min="1" max="1" width="14.42578125" style="542" customWidth="1"/>
    <col min="2" max="3" width="10.140625" style="542" customWidth="1"/>
    <col min="4" max="4" width="19.85546875" style="542" customWidth="1"/>
    <col min="5" max="5" width="43.5703125" style="542" customWidth="1"/>
    <col min="6" max="7" width="14.42578125" style="542" customWidth="1"/>
    <col min="8" max="8" width="14.42578125" style="560" customWidth="1"/>
    <col min="9" max="16384" width="11.42578125" style="542"/>
  </cols>
  <sheetData>
    <row r="1" spans="1:10" ht="35.25" customHeight="1">
      <c r="A1" s="870" t="s">
        <v>749</v>
      </c>
      <c r="B1" s="870"/>
      <c r="C1" s="870"/>
      <c r="D1" s="870"/>
      <c r="E1" s="870"/>
      <c r="F1" s="870"/>
      <c r="G1" s="870"/>
      <c r="H1" s="871"/>
    </row>
    <row r="2" spans="1:10" ht="35.25" customHeight="1">
      <c r="A2" s="543" t="s">
        <v>75</v>
      </c>
      <c r="B2" s="544" t="s">
        <v>712</v>
      </c>
      <c r="C2" s="544" t="s">
        <v>713</v>
      </c>
      <c r="D2" s="544" t="s">
        <v>714</v>
      </c>
      <c r="E2" s="544" t="s">
        <v>715</v>
      </c>
      <c r="F2" s="544" t="s">
        <v>716</v>
      </c>
      <c r="G2" s="544" t="s">
        <v>717</v>
      </c>
      <c r="H2" s="545" t="s">
        <v>718</v>
      </c>
    </row>
    <row r="3" spans="1:10" ht="49.5" customHeight="1">
      <c r="A3" s="578" t="s">
        <v>728</v>
      </c>
      <c r="B3" s="578"/>
      <c r="C3" s="578" t="s">
        <v>719</v>
      </c>
      <c r="D3" s="578" t="s">
        <v>720</v>
      </c>
      <c r="E3" s="578"/>
      <c r="F3" s="578"/>
      <c r="G3" s="577"/>
      <c r="H3" s="579">
        <v>0</v>
      </c>
    </row>
    <row r="4" spans="1:10" ht="35.25" customHeight="1">
      <c r="A4" s="546"/>
      <c r="B4" s="546"/>
      <c r="C4" s="546"/>
      <c r="D4" s="546"/>
      <c r="E4" s="546"/>
      <c r="F4" s="546"/>
      <c r="G4" s="547"/>
      <c r="H4" s="548"/>
    </row>
    <row r="5" spans="1:10" ht="35.25" customHeight="1">
      <c r="A5" s="549" t="s">
        <v>134</v>
      </c>
      <c r="B5" s="550"/>
      <c r="C5" s="550"/>
      <c r="D5" s="550"/>
      <c r="E5" s="550"/>
      <c r="F5" s="550"/>
      <c r="G5" s="551"/>
      <c r="H5" s="552">
        <f>SUM(H3:H4)</f>
        <v>0</v>
      </c>
    </row>
    <row r="8" spans="1:10" s="588" customFormat="1" ht="35.25" customHeight="1">
      <c r="A8" s="553"/>
      <c r="B8" s="587" t="s">
        <v>744</v>
      </c>
      <c r="C8" s="587"/>
      <c r="D8" s="137"/>
      <c r="F8" s="587" t="s">
        <v>744</v>
      </c>
      <c r="H8" s="587"/>
      <c r="I8" s="137"/>
      <c r="J8" s="137"/>
    </row>
    <row r="9" spans="1:10" s="554" customFormat="1" ht="21.75" customHeight="1">
      <c r="A9" s="194"/>
      <c r="B9" s="586" t="s">
        <v>740</v>
      </c>
      <c r="C9" s="586"/>
      <c r="D9" s="137"/>
      <c r="E9" s="137"/>
      <c r="F9" s="586" t="s">
        <v>651</v>
      </c>
      <c r="G9" s="586"/>
      <c r="I9" s="556"/>
      <c r="J9" s="137"/>
    </row>
    <row r="10" spans="1:10" s="554" customFormat="1" ht="15.75" customHeight="1">
      <c r="A10" s="557"/>
      <c r="B10" s="558" t="s">
        <v>556</v>
      </c>
      <c r="C10" s="558"/>
      <c r="D10" s="559"/>
      <c r="E10" s="559"/>
      <c r="F10" s="558" t="s">
        <v>669</v>
      </c>
      <c r="G10" s="558"/>
      <c r="I10" s="556"/>
      <c r="J10" s="137"/>
    </row>
  </sheetData>
  <mergeCells count="1">
    <mergeCell ref="A1:H1"/>
  </mergeCells>
  <dataValidations count="7">
    <dataValidation allowBlank="1" showInputMessage="1" showErrorMessage="1" prompt="Para efectos de este apartado se relacionan a los subsidios con el sector económico y a las ayudas con el social." sqref="D2"/>
    <dataValidation allowBlank="1" showInputMessage="1" showErrorMessage="1" prompt="Identificar el número y nombre de la partida genérica del Clasificador por Objeto del Gasto." sqref="A2"/>
    <dataValidation allowBlank="1" showInputMessage="1" showErrorMessage="1" prompt="Indicar con una “X” el tipo de sector que se ha beneficiado otorgando subsidios o ayudas, para efectos de este apartado se relacionan a los subsidios con el sector económico y a las ayudas con el social." sqref="B2:C2"/>
    <dataValidation allowBlank="1" showInputMessage="1" showErrorMessage="1" prompt="Nombre completo del beneficiario." sqref="E2"/>
    <dataValidation allowBlank="1" showInputMessage="1" showErrorMessage="1" prompt="Clave Única de Registro de Población, cuando el beneficiario de la ayuda o subsidio sea una persona física." sqref="F2"/>
    <dataValidation allowBlank="1" showInputMessage="1" showErrorMessage="1" prompt="Registro Federal de Contribuyentes con Homoclave cuando el beneficiario de la ayuda o subsidio sea una persona moral o persona física con actividad empresarial y profesional." sqref="G2"/>
    <dataValidation allowBlank="1" showInputMessage="1" showErrorMessage="1" prompt="Recursos efectivamente pagados al beneficiario del subsidio o ayuda, realizado por medio de transferencia electrónica, cheque, etc." sqref="H2"/>
  </dataValidations>
  <pageMargins left="0.70866141732283472" right="0.70866141732283472" top="0.74803149606299213" bottom="0.74803149606299213" header="0.31496062992125984" footer="0.31496062992125984"/>
  <pageSetup scale="86" orientation="landscape" r:id="rId1"/>
  <colBreaks count="1" manualBreakCount="1">
    <brk id="8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7" zoomScaleNormal="100" workbookViewId="0">
      <selection activeCell="D10" sqref="D10"/>
    </sheetView>
  </sheetViews>
  <sheetFormatPr baseColWidth="10" defaultRowHeight="39.75" customHeight="1"/>
  <cols>
    <col min="1" max="1" width="17.28515625" style="569" bestFit="1" customWidth="1"/>
    <col min="2" max="2" width="30.42578125" style="569" customWidth="1"/>
    <col min="3" max="5" width="17.85546875" style="560" customWidth="1"/>
    <col min="6" max="16384" width="11.42578125" style="542"/>
  </cols>
  <sheetData>
    <row r="1" spans="1:10" ht="39.75" customHeight="1">
      <c r="A1" s="872" t="s">
        <v>750</v>
      </c>
      <c r="B1" s="873"/>
      <c r="C1" s="874"/>
      <c r="D1" s="874"/>
      <c r="E1" s="875"/>
    </row>
    <row r="2" spans="1:10" ht="39.75" customHeight="1">
      <c r="A2" s="561"/>
      <c r="B2" s="562"/>
      <c r="C2" s="876" t="s">
        <v>721</v>
      </c>
      <c r="D2" s="877"/>
      <c r="E2" s="563"/>
    </row>
    <row r="3" spans="1:10" ht="39.75" customHeight="1">
      <c r="A3" s="564" t="s">
        <v>722</v>
      </c>
      <c r="B3" s="565" t="s">
        <v>723</v>
      </c>
      <c r="C3" s="566" t="s">
        <v>724</v>
      </c>
      <c r="D3" s="567" t="s">
        <v>725</v>
      </c>
      <c r="E3" s="568" t="s">
        <v>726</v>
      </c>
    </row>
    <row r="12" spans="1:10" s="554" customFormat="1" ht="39.75" customHeight="1">
      <c r="A12" s="553"/>
      <c r="B12" s="587" t="s">
        <v>744</v>
      </c>
      <c r="C12" s="587"/>
      <c r="E12" s="541"/>
      <c r="F12" s="541"/>
      <c r="H12" s="137"/>
      <c r="I12" s="137"/>
    </row>
    <row r="13" spans="1:10" s="554" customFormat="1" ht="39.75" customHeight="1">
      <c r="A13" s="194"/>
      <c r="B13" s="586" t="s">
        <v>740</v>
      </c>
      <c r="C13" s="586"/>
      <c r="D13" s="586"/>
      <c r="E13" s="137"/>
      <c r="F13" s="555" t="s">
        <v>651</v>
      </c>
      <c r="G13" s="555"/>
      <c r="I13" s="556"/>
      <c r="J13" s="137"/>
    </row>
    <row r="14" spans="1:10" s="554" customFormat="1" ht="39.75" customHeight="1">
      <c r="A14" s="557"/>
      <c r="B14" s="558" t="s">
        <v>556</v>
      </c>
      <c r="C14" s="558"/>
      <c r="D14" s="558"/>
      <c r="E14" s="559"/>
      <c r="F14" s="558" t="s">
        <v>557</v>
      </c>
      <c r="G14" s="558"/>
      <c r="I14" s="556"/>
      <c r="J14" s="137"/>
    </row>
    <row r="15" spans="1:10" s="554" customFormat="1" ht="39.75" customHeight="1">
      <c r="C15" s="89"/>
      <c r="F15" s="570"/>
      <c r="G15" s="570"/>
    </row>
    <row r="16" spans="1:10" s="574" customFormat="1" ht="39.75" customHeight="1">
      <c r="A16" s="571"/>
      <c r="B16" s="571"/>
      <c r="C16" s="572"/>
      <c r="D16" s="573"/>
    </row>
    <row r="17" spans="1:5" s="574" customFormat="1" ht="39.75" customHeight="1">
      <c r="A17" s="573"/>
      <c r="B17" s="571"/>
      <c r="C17" s="571"/>
      <c r="D17" s="572"/>
      <c r="E17" s="573"/>
    </row>
    <row r="18" spans="1:5" s="574" customFormat="1" ht="39.75" customHeight="1">
      <c r="A18" s="573"/>
      <c r="B18" s="571"/>
      <c r="C18" s="571"/>
      <c r="D18" s="572"/>
      <c r="E18" s="573"/>
    </row>
    <row r="19" spans="1:5" s="574" customFormat="1" ht="39.75" customHeight="1">
      <c r="A19" s="573"/>
      <c r="B19" s="571"/>
      <c r="C19" s="571"/>
      <c r="D19" s="572"/>
      <c r="E19" s="573"/>
    </row>
  </sheetData>
  <mergeCells count="2">
    <mergeCell ref="A1:E1"/>
    <mergeCell ref="C2:D2"/>
  </mergeCells>
  <dataValidations count="5">
    <dataValidation allowBlank="1" showInputMessage="1" showErrorMessage="1" prompt="Recursos no utilizados que se tendrán que reintegrar a su correspondiente Tesorería o a la Tesorería de la Federación." sqref="E2:E3"/>
    <dataValidation allowBlank="1" showInputMessage="1" showErrorMessage="1" prompt="Se refiere a la columna en las que se anotaran los importes pagados al período que se informa." sqref="D3"/>
    <dataValidation allowBlank="1" showInputMessage="1" showErrorMessage="1" prompt="Se refiere a la columna en las que se anotaran los importes devengados al período que se informa." sqref="C3"/>
    <dataValidation allowBlank="1" showInputMessage="1" showErrorMessage="1" prompt="Población a la que se dirigen los recursos del programa o fondo." sqref="B2:B3"/>
    <dataValidation allowBlank="1" showInputMessage="1" showErrorMessage="1" prompt="Detalle del Fondo o Programa." sqref="A2:A3"/>
  </dataValidations>
  <pageMargins left="0.70866141732283472" right="0.70866141732283472" top="0.74803149606299213" bottom="0.74803149606299213" header="0.31496062992125984" footer="0.31496062992125984"/>
  <pageSetup scale="7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sqref="A1:XFD1048576"/>
    </sheetView>
  </sheetViews>
  <sheetFormatPr baseColWidth="10" defaultColWidth="11.42578125" defaultRowHeight="12"/>
  <cols>
    <col min="1" max="1" width="30.85546875" style="594" customWidth="1"/>
    <col min="2" max="2" width="64.42578125" style="594" customWidth="1"/>
    <col min="3" max="3" width="31.7109375" style="594" customWidth="1"/>
    <col min="4" max="4" width="4.85546875" style="594" customWidth="1"/>
    <col min="5" max="5" width="4.42578125" style="594" customWidth="1"/>
    <col min="6" max="255" width="11.42578125" style="594"/>
    <col min="256" max="256" width="4.85546875" style="594" customWidth="1"/>
    <col min="257" max="257" width="30.85546875" style="594" customWidth="1"/>
    <col min="258" max="258" width="84.42578125" style="594" customWidth="1"/>
    <col min="259" max="259" width="42.7109375" style="594" customWidth="1"/>
    <col min="260" max="260" width="4.85546875" style="594" customWidth="1"/>
    <col min="261" max="511" width="11.42578125" style="594"/>
    <col min="512" max="512" width="4.85546875" style="594" customWidth="1"/>
    <col min="513" max="513" width="30.85546875" style="594" customWidth="1"/>
    <col min="514" max="514" width="84.42578125" style="594" customWidth="1"/>
    <col min="515" max="515" width="42.7109375" style="594" customWidth="1"/>
    <col min="516" max="516" width="4.85546875" style="594" customWidth="1"/>
    <col min="517" max="767" width="11.42578125" style="594"/>
    <col min="768" max="768" width="4.85546875" style="594" customWidth="1"/>
    <col min="769" max="769" width="30.85546875" style="594" customWidth="1"/>
    <col min="770" max="770" width="84.42578125" style="594" customWidth="1"/>
    <col min="771" max="771" width="42.7109375" style="594" customWidth="1"/>
    <col min="772" max="772" width="4.85546875" style="594" customWidth="1"/>
    <col min="773" max="1023" width="11.42578125" style="594"/>
    <col min="1024" max="1024" width="4.85546875" style="594" customWidth="1"/>
    <col min="1025" max="1025" width="30.85546875" style="594" customWidth="1"/>
    <col min="1026" max="1026" width="84.42578125" style="594" customWidth="1"/>
    <col min="1027" max="1027" width="42.7109375" style="594" customWidth="1"/>
    <col min="1028" max="1028" width="4.85546875" style="594" customWidth="1"/>
    <col min="1029" max="1279" width="11.42578125" style="594"/>
    <col min="1280" max="1280" width="4.85546875" style="594" customWidth="1"/>
    <col min="1281" max="1281" width="30.85546875" style="594" customWidth="1"/>
    <col min="1282" max="1282" width="84.42578125" style="594" customWidth="1"/>
    <col min="1283" max="1283" width="42.7109375" style="594" customWidth="1"/>
    <col min="1284" max="1284" width="4.85546875" style="594" customWidth="1"/>
    <col min="1285" max="1535" width="11.42578125" style="594"/>
    <col min="1536" max="1536" width="4.85546875" style="594" customWidth="1"/>
    <col min="1537" max="1537" width="30.85546875" style="594" customWidth="1"/>
    <col min="1538" max="1538" width="84.42578125" style="594" customWidth="1"/>
    <col min="1539" max="1539" width="42.7109375" style="594" customWidth="1"/>
    <col min="1540" max="1540" width="4.85546875" style="594" customWidth="1"/>
    <col min="1541" max="1791" width="11.42578125" style="594"/>
    <col min="1792" max="1792" width="4.85546875" style="594" customWidth="1"/>
    <col min="1793" max="1793" width="30.85546875" style="594" customWidth="1"/>
    <col min="1794" max="1794" width="84.42578125" style="594" customWidth="1"/>
    <col min="1795" max="1795" width="42.7109375" style="594" customWidth="1"/>
    <col min="1796" max="1796" width="4.85546875" style="594" customWidth="1"/>
    <col min="1797" max="2047" width="11.42578125" style="594"/>
    <col min="2048" max="2048" width="4.85546875" style="594" customWidth="1"/>
    <col min="2049" max="2049" width="30.85546875" style="594" customWidth="1"/>
    <col min="2050" max="2050" width="84.42578125" style="594" customWidth="1"/>
    <col min="2051" max="2051" width="42.7109375" style="594" customWidth="1"/>
    <col min="2052" max="2052" width="4.85546875" style="594" customWidth="1"/>
    <col min="2053" max="2303" width="11.42578125" style="594"/>
    <col min="2304" max="2304" width="4.85546875" style="594" customWidth="1"/>
    <col min="2305" max="2305" width="30.85546875" style="594" customWidth="1"/>
    <col min="2306" max="2306" width="84.42578125" style="594" customWidth="1"/>
    <col min="2307" max="2307" width="42.7109375" style="594" customWidth="1"/>
    <col min="2308" max="2308" width="4.85546875" style="594" customWidth="1"/>
    <col min="2309" max="2559" width="11.42578125" style="594"/>
    <col min="2560" max="2560" width="4.85546875" style="594" customWidth="1"/>
    <col min="2561" max="2561" width="30.85546875" style="594" customWidth="1"/>
    <col min="2562" max="2562" width="84.42578125" style="594" customWidth="1"/>
    <col min="2563" max="2563" width="42.7109375" style="594" customWidth="1"/>
    <col min="2564" max="2564" width="4.85546875" style="594" customWidth="1"/>
    <col min="2565" max="2815" width="11.42578125" style="594"/>
    <col min="2816" max="2816" width="4.85546875" style="594" customWidth="1"/>
    <col min="2817" max="2817" width="30.85546875" style="594" customWidth="1"/>
    <col min="2818" max="2818" width="84.42578125" style="594" customWidth="1"/>
    <col min="2819" max="2819" width="42.7109375" style="594" customWidth="1"/>
    <col min="2820" max="2820" width="4.85546875" style="594" customWidth="1"/>
    <col min="2821" max="3071" width="11.42578125" style="594"/>
    <col min="3072" max="3072" width="4.85546875" style="594" customWidth="1"/>
    <col min="3073" max="3073" width="30.85546875" style="594" customWidth="1"/>
    <col min="3074" max="3074" width="84.42578125" style="594" customWidth="1"/>
    <col min="3075" max="3075" width="42.7109375" style="594" customWidth="1"/>
    <col min="3076" max="3076" width="4.85546875" style="594" customWidth="1"/>
    <col min="3077" max="3327" width="11.42578125" style="594"/>
    <col min="3328" max="3328" width="4.85546875" style="594" customWidth="1"/>
    <col min="3329" max="3329" width="30.85546875" style="594" customWidth="1"/>
    <col min="3330" max="3330" width="84.42578125" style="594" customWidth="1"/>
    <col min="3331" max="3331" width="42.7109375" style="594" customWidth="1"/>
    <col min="3332" max="3332" width="4.85546875" style="594" customWidth="1"/>
    <col min="3333" max="3583" width="11.42578125" style="594"/>
    <col min="3584" max="3584" width="4.85546875" style="594" customWidth="1"/>
    <col min="3585" max="3585" width="30.85546875" style="594" customWidth="1"/>
    <col min="3586" max="3586" width="84.42578125" style="594" customWidth="1"/>
    <col min="3587" max="3587" width="42.7109375" style="594" customWidth="1"/>
    <col min="3588" max="3588" width="4.85546875" style="594" customWidth="1"/>
    <col min="3589" max="3839" width="11.42578125" style="594"/>
    <col min="3840" max="3840" width="4.85546875" style="594" customWidth="1"/>
    <col min="3841" max="3841" width="30.85546875" style="594" customWidth="1"/>
    <col min="3842" max="3842" width="84.42578125" style="594" customWidth="1"/>
    <col min="3843" max="3843" width="42.7109375" style="594" customWidth="1"/>
    <col min="3844" max="3844" width="4.85546875" style="594" customWidth="1"/>
    <col min="3845" max="4095" width="11.42578125" style="594"/>
    <col min="4096" max="4096" width="4.85546875" style="594" customWidth="1"/>
    <col min="4097" max="4097" width="30.85546875" style="594" customWidth="1"/>
    <col min="4098" max="4098" width="84.42578125" style="594" customWidth="1"/>
    <col min="4099" max="4099" width="42.7109375" style="594" customWidth="1"/>
    <col min="4100" max="4100" width="4.85546875" style="594" customWidth="1"/>
    <col min="4101" max="4351" width="11.42578125" style="594"/>
    <col min="4352" max="4352" width="4.85546875" style="594" customWidth="1"/>
    <col min="4353" max="4353" width="30.85546875" style="594" customWidth="1"/>
    <col min="4354" max="4354" width="84.42578125" style="594" customWidth="1"/>
    <col min="4355" max="4355" width="42.7109375" style="594" customWidth="1"/>
    <col min="4356" max="4356" width="4.85546875" style="594" customWidth="1"/>
    <col min="4357" max="4607" width="11.42578125" style="594"/>
    <col min="4608" max="4608" width="4.85546875" style="594" customWidth="1"/>
    <col min="4609" max="4609" width="30.85546875" style="594" customWidth="1"/>
    <col min="4610" max="4610" width="84.42578125" style="594" customWidth="1"/>
    <col min="4611" max="4611" width="42.7109375" style="594" customWidth="1"/>
    <col min="4612" max="4612" width="4.85546875" style="594" customWidth="1"/>
    <col min="4613" max="4863" width="11.42578125" style="594"/>
    <col min="4864" max="4864" width="4.85546875" style="594" customWidth="1"/>
    <col min="4865" max="4865" width="30.85546875" style="594" customWidth="1"/>
    <col min="4866" max="4866" width="84.42578125" style="594" customWidth="1"/>
    <col min="4867" max="4867" width="42.7109375" style="594" customWidth="1"/>
    <col min="4868" max="4868" width="4.85546875" style="594" customWidth="1"/>
    <col min="4869" max="5119" width="11.42578125" style="594"/>
    <col min="5120" max="5120" width="4.85546875" style="594" customWidth="1"/>
    <col min="5121" max="5121" width="30.85546875" style="594" customWidth="1"/>
    <col min="5122" max="5122" width="84.42578125" style="594" customWidth="1"/>
    <col min="5123" max="5123" width="42.7109375" style="594" customWidth="1"/>
    <col min="5124" max="5124" width="4.85546875" style="594" customWidth="1"/>
    <col min="5125" max="5375" width="11.42578125" style="594"/>
    <col min="5376" max="5376" width="4.85546875" style="594" customWidth="1"/>
    <col min="5377" max="5377" width="30.85546875" style="594" customWidth="1"/>
    <col min="5378" max="5378" width="84.42578125" style="594" customWidth="1"/>
    <col min="5379" max="5379" width="42.7109375" style="594" customWidth="1"/>
    <col min="5380" max="5380" width="4.85546875" style="594" customWidth="1"/>
    <col min="5381" max="5631" width="11.42578125" style="594"/>
    <col min="5632" max="5632" width="4.85546875" style="594" customWidth="1"/>
    <col min="5633" max="5633" width="30.85546875" style="594" customWidth="1"/>
    <col min="5634" max="5634" width="84.42578125" style="594" customWidth="1"/>
    <col min="5635" max="5635" width="42.7109375" style="594" customWidth="1"/>
    <col min="5636" max="5636" width="4.85546875" style="594" customWidth="1"/>
    <col min="5637" max="5887" width="11.42578125" style="594"/>
    <col min="5888" max="5888" width="4.85546875" style="594" customWidth="1"/>
    <col min="5889" max="5889" width="30.85546875" style="594" customWidth="1"/>
    <col min="5890" max="5890" width="84.42578125" style="594" customWidth="1"/>
    <col min="5891" max="5891" width="42.7109375" style="594" customWidth="1"/>
    <col min="5892" max="5892" width="4.85546875" style="594" customWidth="1"/>
    <col min="5893" max="6143" width="11.42578125" style="594"/>
    <col min="6144" max="6144" width="4.85546875" style="594" customWidth="1"/>
    <col min="6145" max="6145" width="30.85546875" style="594" customWidth="1"/>
    <col min="6146" max="6146" width="84.42578125" style="594" customWidth="1"/>
    <col min="6147" max="6147" width="42.7109375" style="594" customWidth="1"/>
    <col min="6148" max="6148" width="4.85546875" style="594" customWidth="1"/>
    <col min="6149" max="6399" width="11.42578125" style="594"/>
    <col min="6400" max="6400" width="4.85546875" style="594" customWidth="1"/>
    <col min="6401" max="6401" width="30.85546875" style="594" customWidth="1"/>
    <col min="6402" max="6402" width="84.42578125" style="594" customWidth="1"/>
    <col min="6403" max="6403" width="42.7109375" style="594" customWidth="1"/>
    <col min="6404" max="6404" width="4.85546875" style="594" customWidth="1"/>
    <col min="6405" max="6655" width="11.42578125" style="594"/>
    <col min="6656" max="6656" width="4.85546875" style="594" customWidth="1"/>
    <col min="6657" max="6657" width="30.85546875" style="594" customWidth="1"/>
    <col min="6658" max="6658" width="84.42578125" style="594" customWidth="1"/>
    <col min="6659" max="6659" width="42.7109375" style="594" customWidth="1"/>
    <col min="6660" max="6660" width="4.85546875" style="594" customWidth="1"/>
    <col min="6661" max="6911" width="11.42578125" style="594"/>
    <col min="6912" max="6912" width="4.85546875" style="594" customWidth="1"/>
    <col min="6913" max="6913" width="30.85546875" style="594" customWidth="1"/>
    <col min="6914" max="6914" width="84.42578125" style="594" customWidth="1"/>
    <col min="6915" max="6915" width="42.7109375" style="594" customWidth="1"/>
    <col min="6916" max="6916" width="4.85546875" style="594" customWidth="1"/>
    <col min="6917" max="7167" width="11.42578125" style="594"/>
    <col min="7168" max="7168" width="4.85546875" style="594" customWidth="1"/>
    <col min="7169" max="7169" width="30.85546875" style="594" customWidth="1"/>
    <col min="7170" max="7170" width="84.42578125" style="594" customWidth="1"/>
    <col min="7171" max="7171" width="42.7109375" style="594" customWidth="1"/>
    <col min="7172" max="7172" width="4.85546875" style="594" customWidth="1"/>
    <col min="7173" max="7423" width="11.42578125" style="594"/>
    <col min="7424" max="7424" width="4.85546875" style="594" customWidth="1"/>
    <col min="7425" max="7425" width="30.85546875" style="594" customWidth="1"/>
    <col min="7426" max="7426" width="84.42578125" style="594" customWidth="1"/>
    <col min="7427" max="7427" width="42.7109375" style="594" customWidth="1"/>
    <col min="7428" max="7428" width="4.85546875" style="594" customWidth="1"/>
    <col min="7429" max="7679" width="11.42578125" style="594"/>
    <col min="7680" max="7680" width="4.85546875" style="594" customWidth="1"/>
    <col min="7681" max="7681" width="30.85546875" style="594" customWidth="1"/>
    <col min="7682" max="7682" width="84.42578125" style="594" customWidth="1"/>
    <col min="7683" max="7683" width="42.7109375" style="594" customWidth="1"/>
    <col min="7684" max="7684" width="4.85546875" style="594" customWidth="1"/>
    <col min="7685" max="7935" width="11.42578125" style="594"/>
    <col min="7936" max="7936" width="4.85546875" style="594" customWidth="1"/>
    <col min="7937" max="7937" width="30.85546875" style="594" customWidth="1"/>
    <col min="7938" max="7938" width="84.42578125" style="594" customWidth="1"/>
    <col min="7939" max="7939" width="42.7109375" style="594" customWidth="1"/>
    <col min="7940" max="7940" width="4.85546875" style="594" customWidth="1"/>
    <col min="7941" max="8191" width="11.42578125" style="594"/>
    <col min="8192" max="8192" width="4.85546875" style="594" customWidth="1"/>
    <col min="8193" max="8193" width="30.85546875" style="594" customWidth="1"/>
    <col min="8194" max="8194" width="84.42578125" style="594" customWidth="1"/>
    <col min="8195" max="8195" width="42.7109375" style="594" customWidth="1"/>
    <col min="8196" max="8196" width="4.85546875" style="594" customWidth="1"/>
    <col min="8197" max="8447" width="11.42578125" style="594"/>
    <col min="8448" max="8448" width="4.85546875" style="594" customWidth="1"/>
    <col min="8449" max="8449" width="30.85546875" style="594" customWidth="1"/>
    <col min="8450" max="8450" width="84.42578125" style="594" customWidth="1"/>
    <col min="8451" max="8451" width="42.7109375" style="594" customWidth="1"/>
    <col min="8452" max="8452" width="4.85546875" style="594" customWidth="1"/>
    <col min="8453" max="8703" width="11.42578125" style="594"/>
    <col min="8704" max="8704" width="4.85546875" style="594" customWidth="1"/>
    <col min="8705" max="8705" width="30.85546875" style="594" customWidth="1"/>
    <col min="8706" max="8706" width="84.42578125" style="594" customWidth="1"/>
    <col min="8707" max="8707" width="42.7109375" style="594" customWidth="1"/>
    <col min="8708" max="8708" width="4.85546875" style="594" customWidth="1"/>
    <col min="8709" max="8959" width="11.42578125" style="594"/>
    <col min="8960" max="8960" width="4.85546875" style="594" customWidth="1"/>
    <col min="8961" max="8961" width="30.85546875" style="594" customWidth="1"/>
    <col min="8962" max="8962" width="84.42578125" style="594" customWidth="1"/>
    <col min="8963" max="8963" width="42.7109375" style="594" customWidth="1"/>
    <col min="8964" max="8964" width="4.85546875" style="594" customWidth="1"/>
    <col min="8965" max="9215" width="11.42578125" style="594"/>
    <col min="9216" max="9216" width="4.85546875" style="594" customWidth="1"/>
    <col min="9217" max="9217" width="30.85546875" style="594" customWidth="1"/>
    <col min="9218" max="9218" width="84.42578125" style="594" customWidth="1"/>
    <col min="9219" max="9219" width="42.7109375" style="594" customWidth="1"/>
    <col min="9220" max="9220" width="4.85546875" style="594" customWidth="1"/>
    <col min="9221" max="9471" width="11.42578125" style="594"/>
    <col min="9472" max="9472" width="4.85546875" style="594" customWidth="1"/>
    <col min="9473" max="9473" width="30.85546875" style="594" customWidth="1"/>
    <col min="9474" max="9474" width="84.42578125" style="594" customWidth="1"/>
    <col min="9475" max="9475" width="42.7109375" style="594" customWidth="1"/>
    <col min="9476" max="9476" width="4.85546875" style="594" customWidth="1"/>
    <col min="9477" max="9727" width="11.42578125" style="594"/>
    <col min="9728" max="9728" width="4.85546875" style="594" customWidth="1"/>
    <col min="9729" max="9729" width="30.85546875" style="594" customWidth="1"/>
    <col min="9730" max="9730" width="84.42578125" style="594" customWidth="1"/>
    <col min="9731" max="9731" width="42.7109375" style="594" customWidth="1"/>
    <col min="9732" max="9732" width="4.85546875" style="594" customWidth="1"/>
    <col min="9733" max="9983" width="11.42578125" style="594"/>
    <col min="9984" max="9984" width="4.85546875" style="594" customWidth="1"/>
    <col min="9985" max="9985" width="30.85546875" style="594" customWidth="1"/>
    <col min="9986" max="9986" width="84.42578125" style="594" customWidth="1"/>
    <col min="9987" max="9987" width="42.7109375" style="594" customWidth="1"/>
    <col min="9988" max="9988" width="4.85546875" style="594" customWidth="1"/>
    <col min="9989" max="10239" width="11.42578125" style="594"/>
    <col min="10240" max="10240" width="4.85546875" style="594" customWidth="1"/>
    <col min="10241" max="10241" width="30.85546875" style="594" customWidth="1"/>
    <col min="10242" max="10242" width="84.42578125" style="594" customWidth="1"/>
    <col min="10243" max="10243" width="42.7109375" style="594" customWidth="1"/>
    <col min="10244" max="10244" width="4.85546875" style="594" customWidth="1"/>
    <col min="10245" max="10495" width="11.42578125" style="594"/>
    <col min="10496" max="10496" width="4.85546875" style="594" customWidth="1"/>
    <col min="10497" max="10497" width="30.85546875" style="594" customWidth="1"/>
    <col min="10498" max="10498" width="84.42578125" style="594" customWidth="1"/>
    <col min="10499" max="10499" width="42.7109375" style="594" customWidth="1"/>
    <col min="10500" max="10500" width="4.85546875" style="594" customWidth="1"/>
    <col min="10501" max="10751" width="11.42578125" style="594"/>
    <col min="10752" max="10752" width="4.85546875" style="594" customWidth="1"/>
    <col min="10753" max="10753" width="30.85546875" style="594" customWidth="1"/>
    <col min="10754" max="10754" width="84.42578125" style="594" customWidth="1"/>
    <col min="10755" max="10755" width="42.7109375" style="594" customWidth="1"/>
    <col min="10756" max="10756" width="4.85546875" style="594" customWidth="1"/>
    <col min="10757" max="11007" width="11.42578125" style="594"/>
    <col min="11008" max="11008" width="4.85546875" style="594" customWidth="1"/>
    <col min="11009" max="11009" width="30.85546875" style="594" customWidth="1"/>
    <col min="11010" max="11010" width="84.42578125" style="594" customWidth="1"/>
    <col min="11011" max="11011" width="42.7109375" style="594" customWidth="1"/>
    <col min="11012" max="11012" width="4.85546875" style="594" customWidth="1"/>
    <col min="11013" max="11263" width="11.42578125" style="594"/>
    <col min="11264" max="11264" width="4.85546875" style="594" customWidth="1"/>
    <col min="11265" max="11265" width="30.85546875" style="594" customWidth="1"/>
    <col min="11266" max="11266" width="84.42578125" style="594" customWidth="1"/>
    <col min="11267" max="11267" width="42.7109375" style="594" customWidth="1"/>
    <col min="11268" max="11268" width="4.85546875" style="594" customWidth="1"/>
    <col min="11269" max="11519" width="11.42578125" style="594"/>
    <col min="11520" max="11520" width="4.85546875" style="594" customWidth="1"/>
    <col min="11521" max="11521" width="30.85546875" style="594" customWidth="1"/>
    <col min="11522" max="11522" width="84.42578125" style="594" customWidth="1"/>
    <col min="11523" max="11523" width="42.7109375" style="594" customWidth="1"/>
    <col min="11524" max="11524" width="4.85546875" style="594" customWidth="1"/>
    <col min="11525" max="11775" width="11.42578125" style="594"/>
    <col min="11776" max="11776" width="4.85546875" style="594" customWidth="1"/>
    <col min="11777" max="11777" width="30.85546875" style="594" customWidth="1"/>
    <col min="11778" max="11778" width="84.42578125" style="594" customWidth="1"/>
    <col min="11779" max="11779" width="42.7109375" style="594" customWidth="1"/>
    <col min="11780" max="11780" width="4.85546875" style="594" customWidth="1"/>
    <col min="11781" max="12031" width="11.42578125" style="594"/>
    <col min="12032" max="12032" width="4.85546875" style="594" customWidth="1"/>
    <col min="12033" max="12033" width="30.85546875" style="594" customWidth="1"/>
    <col min="12034" max="12034" width="84.42578125" style="594" customWidth="1"/>
    <col min="12035" max="12035" width="42.7109375" style="594" customWidth="1"/>
    <col min="12036" max="12036" width="4.85546875" style="594" customWidth="1"/>
    <col min="12037" max="12287" width="11.42578125" style="594"/>
    <col min="12288" max="12288" width="4.85546875" style="594" customWidth="1"/>
    <col min="12289" max="12289" width="30.85546875" style="594" customWidth="1"/>
    <col min="12290" max="12290" width="84.42578125" style="594" customWidth="1"/>
    <col min="12291" max="12291" width="42.7109375" style="594" customWidth="1"/>
    <col min="12292" max="12292" width="4.85546875" style="594" customWidth="1"/>
    <col min="12293" max="12543" width="11.42578125" style="594"/>
    <col min="12544" max="12544" width="4.85546875" style="594" customWidth="1"/>
    <col min="12545" max="12545" width="30.85546875" style="594" customWidth="1"/>
    <col min="12546" max="12546" width="84.42578125" style="594" customWidth="1"/>
    <col min="12547" max="12547" width="42.7109375" style="594" customWidth="1"/>
    <col min="12548" max="12548" width="4.85546875" style="594" customWidth="1"/>
    <col min="12549" max="12799" width="11.42578125" style="594"/>
    <col min="12800" max="12800" width="4.85546875" style="594" customWidth="1"/>
    <col min="12801" max="12801" width="30.85546875" style="594" customWidth="1"/>
    <col min="12802" max="12802" width="84.42578125" style="594" customWidth="1"/>
    <col min="12803" max="12803" width="42.7109375" style="594" customWidth="1"/>
    <col min="12804" max="12804" width="4.85546875" style="594" customWidth="1"/>
    <col min="12805" max="13055" width="11.42578125" style="594"/>
    <col min="13056" max="13056" width="4.85546875" style="594" customWidth="1"/>
    <col min="13057" max="13057" width="30.85546875" style="594" customWidth="1"/>
    <col min="13058" max="13058" width="84.42578125" style="594" customWidth="1"/>
    <col min="13059" max="13059" width="42.7109375" style="594" customWidth="1"/>
    <col min="13060" max="13060" width="4.85546875" style="594" customWidth="1"/>
    <col min="13061" max="13311" width="11.42578125" style="594"/>
    <col min="13312" max="13312" width="4.85546875" style="594" customWidth="1"/>
    <col min="13313" max="13313" width="30.85546875" style="594" customWidth="1"/>
    <col min="13314" max="13314" width="84.42578125" style="594" customWidth="1"/>
    <col min="13315" max="13315" width="42.7109375" style="594" customWidth="1"/>
    <col min="13316" max="13316" width="4.85546875" style="594" customWidth="1"/>
    <col min="13317" max="13567" width="11.42578125" style="594"/>
    <col min="13568" max="13568" width="4.85546875" style="594" customWidth="1"/>
    <col min="13569" max="13569" width="30.85546875" style="594" customWidth="1"/>
    <col min="13570" max="13570" width="84.42578125" style="594" customWidth="1"/>
    <col min="13571" max="13571" width="42.7109375" style="594" customWidth="1"/>
    <col min="13572" max="13572" width="4.85546875" style="594" customWidth="1"/>
    <col min="13573" max="13823" width="11.42578125" style="594"/>
    <col min="13824" max="13824" width="4.85546875" style="594" customWidth="1"/>
    <col min="13825" max="13825" width="30.85546875" style="594" customWidth="1"/>
    <col min="13826" max="13826" width="84.42578125" style="594" customWidth="1"/>
    <col min="13827" max="13827" width="42.7109375" style="594" customWidth="1"/>
    <col min="13828" max="13828" width="4.85546875" style="594" customWidth="1"/>
    <col min="13829" max="14079" width="11.42578125" style="594"/>
    <col min="14080" max="14080" width="4.85546875" style="594" customWidth="1"/>
    <col min="14081" max="14081" width="30.85546875" style="594" customWidth="1"/>
    <col min="14082" max="14082" width="84.42578125" style="594" customWidth="1"/>
    <col min="14083" max="14083" width="42.7109375" style="594" customWidth="1"/>
    <col min="14084" max="14084" width="4.85546875" style="594" customWidth="1"/>
    <col min="14085" max="14335" width="11.42578125" style="594"/>
    <col min="14336" max="14336" width="4.85546875" style="594" customWidth="1"/>
    <col min="14337" max="14337" width="30.85546875" style="594" customWidth="1"/>
    <col min="14338" max="14338" width="84.42578125" style="594" customWidth="1"/>
    <col min="14339" max="14339" width="42.7109375" style="594" customWidth="1"/>
    <col min="14340" max="14340" width="4.85546875" style="594" customWidth="1"/>
    <col min="14341" max="14591" width="11.42578125" style="594"/>
    <col min="14592" max="14592" width="4.85546875" style="594" customWidth="1"/>
    <col min="14593" max="14593" width="30.85546875" style="594" customWidth="1"/>
    <col min="14594" max="14594" width="84.42578125" style="594" customWidth="1"/>
    <col min="14595" max="14595" width="42.7109375" style="594" customWidth="1"/>
    <col min="14596" max="14596" width="4.85546875" style="594" customWidth="1"/>
    <col min="14597" max="14847" width="11.42578125" style="594"/>
    <col min="14848" max="14848" width="4.85546875" style="594" customWidth="1"/>
    <col min="14849" max="14849" width="30.85546875" style="594" customWidth="1"/>
    <col min="14850" max="14850" width="84.42578125" style="594" customWidth="1"/>
    <col min="14851" max="14851" width="42.7109375" style="594" customWidth="1"/>
    <col min="14852" max="14852" width="4.85546875" style="594" customWidth="1"/>
    <col min="14853" max="15103" width="11.42578125" style="594"/>
    <col min="15104" max="15104" width="4.85546875" style="594" customWidth="1"/>
    <col min="15105" max="15105" width="30.85546875" style="594" customWidth="1"/>
    <col min="15106" max="15106" width="84.42578125" style="594" customWidth="1"/>
    <col min="15107" max="15107" width="42.7109375" style="594" customWidth="1"/>
    <col min="15108" max="15108" width="4.85546875" style="594" customWidth="1"/>
    <col min="15109" max="15359" width="11.42578125" style="594"/>
    <col min="15360" max="15360" width="4.85546875" style="594" customWidth="1"/>
    <col min="15361" max="15361" width="30.85546875" style="594" customWidth="1"/>
    <col min="15362" max="15362" width="84.42578125" style="594" customWidth="1"/>
    <col min="15363" max="15363" width="42.7109375" style="594" customWidth="1"/>
    <col min="15364" max="15364" width="4.85546875" style="594" customWidth="1"/>
    <col min="15365" max="15615" width="11.42578125" style="594"/>
    <col min="15616" max="15616" width="4.85546875" style="594" customWidth="1"/>
    <col min="15617" max="15617" width="30.85546875" style="594" customWidth="1"/>
    <col min="15618" max="15618" width="84.42578125" style="594" customWidth="1"/>
    <col min="15619" max="15619" width="42.7109375" style="594" customWidth="1"/>
    <col min="15620" max="15620" width="4.85546875" style="594" customWidth="1"/>
    <col min="15621" max="15871" width="11.42578125" style="594"/>
    <col min="15872" max="15872" width="4.85546875" style="594" customWidth="1"/>
    <col min="15873" max="15873" width="30.85546875" style="594" customWidth="1"/>
    <col min="15874" max="15874" width="84.42578125" style="594" customWidth="1"/>
    <col min="15875" max="15875" width="42.7109375" style="594" customWidth="1"/>
    <col min="15876" max="15876" width="4.85546875" style="594" customWidth="1"/>
    <col min="15877" max="16127" width="11.42578125" style="594"/>
    <col min="16128" max="16128" width="4.85546875" style="594" customWidth="1"/>
    <col min="16129" max="16129" width="30.85546875" style="594" customWidth="1"/>
    <col min="16130" max="16130" width="84.42578125" style="594" customWidth="1"/>
    <col min="16131" max="16131" width="42.7109375" style="594" customWidth="1"/>
    <col min="16132" max="16132" width="4.85546875" style="594" customWidth="1"/>
    <col min="16133" max="16384" width="11.42578125" style="594"/>
  </cols>
  <sheetData>
    <row r="1" spans="1:7" s="590" customFormat="1" ht="12.75">
      <c r="A1" s="878" t="s">
        <v>751</v>
      </c>
      <c r="B1" s="878"/>
      <c r="C1" s="878"/>
      <c r="D1" s="27"/>
    </row>
    <row r="2" spans="1:7" s="590" customFormat="1" ht="12.75">
      <c r="A2" s="878" t="s">
        <v>752</v>
      </c>
      <c r="B2" s="878"/>
      <c r="C2" s="878"/>
      <c r="D2" s="27"/>
    </row>
    <row r="3" spans="1:7" s="590" customFormat="1" ht="12.75">
      <c r="A3" s="878" t="s">
        <v>0</v>
      </c>
      <c r="B3" s="878"/>
      <c r="C3" s="878"/>
      <c r="D3" s="27"/>
    </row>
    <row r="4" spans="1:7" s="590" customFormat="1" ht="12.75">
      <c r="A4" s="591"/>
      <c r="B4" s="591"/>
      <c r="C4" s="591"/>
      <c r="D4" s="591"/>
    </row>
    <row r="5" spans="1:7" ht="12.75">
      <c r="A5" s="592" t="s">
        <v>3</v>
      </c>
      <c r="B5" s="662" t="s">
        <v>753</v>
      </c>
      <c r="C5" s="662"/>
      <c r="D5" s="662"/>
      <c r="E5" s="593"/>
      <c r="F5" s="593"/>
      <c r="G5" s="593"/>
    </row>
    <row r="6" spans="1:7" ht="12.75">
      <c r="A6" s="595"/>
      <c r="B6" s="596"/>
      <c r="C6" s="596"/>
      <c r="D6" s="597"/>
    </row>
    <row r="7" spans="1:7" s="601" customFormat="1" ht="12.75">
      <c r="A7" s="598" t="s">
        <v>754</v>
      </c>
      <c r="B7" s="599" t="s">
        <v>755</v>
      </c>
      <c r="C7" s="599" t="s">
        <v>756</v>
      </c>
      <c r="D7" s="600"/>
    </row>
    <row r="8" spans="1:7" s="606" customFormat="1" ht="15">
      <c r="A8" s="602" t="s">
        <v>757</v>
      </c>
      <c r="B8" s="603" t="s">
        <v>758</v>
      </c>
      <c r="C8" s="604">
        <v>0</v>
      </c>
      <c r="D8" s="605"/>
    </row>
    <row r="9" spans="1:7" ht="15">
      <c r="A9" s="607" t="s">
        <v>759</v>
      </c>
      <c r="B9" s="608" t="s">
        <v>760</v>
      </c>
      <c r="C9" s="604">
        <v>0</v>
      </c>
      <c r="D9" s="609"/>
    </row>
    <row r="10" spans="1:7" ht="15">
      <c r="A10" s="607" t="s">
        <v>761</v>
      </c>
      <c r="B10" s="608" t="s">
        <v>762</v>
      </c>
      <c r="C10" s="604">
        <v>0</v>
      </c>
      <c r="D10" s="609"/>
    </row>
    <row r="11" spans="1:7" ht="15">
      <c r="A11" s="607" t="s">
        <v>763</v>
      </c>
      <c r="B11" s="608" t="s">
        <v>764</v>
      </c>
      <c r="C11" s="604">
        <v>0</v>
      </c>
      <c r="D11" s="609"/>
    </row>
    <row r="12" spans="1:7" ht="15">
      <c r="A12" s="607" t="s">
        <v>765</v>
      </c>
      <c r="B12" s="608" t="s">
        <v>766</v>
      </c>
      <c r="C12" s="604">
        <v>0</v>
      </c>
      <c r="D12" s="609"/>
    </row>
    <row r="13" spans="1:7" ht="15">
      <c r="A13" s="607" t="s">
        <v>767</v>
      </c>
      <c r="B13" s="608" t="s">
        <v>768</v>
      </c>
      <c r="C13" s="604">
        <v>182683.72</v>
      </c>
      <c r="D13" s="609"/>
    </row>
    <row r="14" spans="1:7" ht="15">
      <c r="A14" s="607" t="s">
        <v>769</v>
      </c>
      <c r="B14" s="608" t="s">
        <v>770</v>
      </c>
      <c r="C14" s="604">
        <v>1812928.53</v>
      </c>
      <c r="D14" s="609"/>
    </row>
    <row r="15" spans="1:7" ht="15">
      <c r="A15" s="607" t="s">
        <v>771</v>
      </c>
      <c r="B15" s="608" t="s">
        <v>772</v>
      </c>
      <c r="C15" s="604">
        <v>5559497.5199999996</v>
      </c>
      <c r="D15" s="609"/>
    </row>
    <row r="16" spans="1:7" ht="15">
      <c r="A16" s="607" t="s">
        <v>773</v>
      </c>
      <c r="B16" s="608" t="s">
        <v>774</v>
      </c>
      <c r="C16" s="604">
        <v>1640629.62</v>
      </c>
      <c r="D16" s="609"/>
    </row>
    <row r="17" spans="1:4" ht="15">
      <c r="A17" s="607" t="s">
        <v>775</v>
      </c>
      <c r="B17" s="608" t="s">
        <v>776</v>
      </c>
      <c r="C17" s="604">
        <v>9967840.6899999995</v>
      </c>
      <c r="D17" s="609"/>
    </row>
    <row r="18" spans="1:4" ht="15">
      <c r="A18" s="607" t="s">
        <v>777</v>
      </c>
      <c r="B18" s="608" t="s">
        <v>778</v>
      </c>
      <c r="C18" s="604">
        <v>1155121.8</v>
      </c>
      <c r="D18" s="609"/>
    </row>
    <row r="19" spans="1:4" ht="15">
      <c r="A19" s="607" t="s">
        <v>779</v>
      </c>
      <c r="B19" s="608" t="s">
        <v>780</v>
      </c>
      <c r="C19" s="604">
        <v>11473500</v>
      </c>
      <c r="D19" s="609"/>
    </row>
    <row r="20" spans="1:4" ht="15">
      <c r="A20" s="607" t="s">
        <v>781</v>
      </c>
      <c r="B20" s="608" t="s">
        <v>782</v>
      </c>
      <c r="C20" s="604">
        <v>3976319</v>
      </c>
      <c r="D20" s="609"/>
    </row>
    <row r="21" spans="1:4" ht="12.75">
      <c r="A21" s="610"/>
      <c r="B21" s="611"/>
      <c r="C21" s="612"/>
      <c r="D21" s="609"/>
    </row>
    <row r="22" spans="1:4" ht="12.75">
      <c r="A22" s="610"/>
      <c r="B22" s="611"/>
      <c r="C22" s="612"/>
      <c r="D22" s="609"/>
    </row>
    <row r="23" spans="1:4" ht="12.75">
      <c r="A23" s="610"/>
      <c r="B23" s="611"/>
      <c r="C23" s="612"/>
      <c r="D23" s="609"/>
    </row>
    <row r="24" spans="1:4" ht="12.75">
      <c r="A24" s="610"/>
      <c r="B24" s="611"/>
      <c r="C24" s="612"/>
      <c r="D24" s="609"/>
    </row>
    <row r="25" spans="1:4" ht="12.75">
      <c r="A25" s="610"/>
      <c r="B25" s="611"/>
      <c r="C25" s="612"/>
      <c r="D25" s="609"/>
    </row>
    <row r="26" spans="1:4" ht="12.75">
      <c r="A26" s="610"/>
      <c r="B26" s="611"/>
      <c r="C26" s="612"/>
      <c r="D26" s="609"/>
    </row>
    <row r="27" spans="1:4" ht="12.75">
      <c r="A27" s="610"/>
      <c r="B27" s="611"/>
      <c r="C27" s="612"/>
      <c r="D27" s="609"/>
    </row>
    <row r="28" spans="1:4" ht="12.75">
      <c r="A28" s="610"/>
      <c r="B28" s="611"/>
      <c r="C28" s="612"/>
      <c r="D28" s="609"/>
    </row>
    <row r="29" spans="1:4" ht="12.75">
      <c r="A29" s="610"/>
      <c r="B29" s="611"/>
      <c r="C29" s="612"/>
      <c r="D29" s="609"/>
    </row>
    <row r="30" spans="1:4" ht="12.75">
      <c r="A30" s="610"/>
      <c r="B30" s="611"/>
      <c r="C30" s="612"/>
      <c r="D30" s="609"/>
    </row>
    <row r="31" spans="1:4" ht="12.75">
      <c r="A31" s="610"/>
      <c r="B31" s="611"/>
      <c r="C31" s="612"/>
      <c r="D31" s="609"/>
    </row>
    <row r="32" spans="1:4" ht="12.75">
      <c r="A32" s="610"/>
      <c r="B32" s="611"/>
      <c r="C32" s="612"/>
      <c r="D32" s="609"/>
    </row>
    <row r="33" spans="1:8" ht="12.75">
      <c r="A33" s="610"/>
      <c r="B33" s="611"/>
      <c r="C33" s="612"/>
      <c r="D33" s="609"/>
    </row>
    <row r="34" spans="1:8" ht="12.75">
      <c r="A34" s="610"/>
      <c r="B34" s="611"/>
      <c r="C34" s="612"/>
      <c r="D34" s="609"/>
    </row>
    <row r="35" spans="1:8" ht="12.75">
      <c r="A35" s="610"/>
      <c r="B35" s="611"/>
      <c r="C35" s="612"/>
      <c r="D35" s="609"/>
    </row>
    <row r="36" spans="1:8" ht="12.75">
      <c r="A36" s="613"/>
      <c r="B36" s="614"/>
      <c r="C36" s="615"/>
      <c r="D36" s="616"/>
    </row>
    <row r="37" spans="1:8">
      <c r="A37" s="617"/>
      <c r="B37" s="879"/>
      <c r="C37" s="880"/>
      <c r="D37" s="880"/>
    </row>
    <row r="38" spans="1:8">
      <c r="A38" s="618"/>
      <c r="B38" s="618"/>
      <c r="D38" s="619"/>
      <c r="E38" s="619"/>
      <c r="F38" s="618"/>
      <c r="G38" s="618"/>
      <c r="H38" s="618"/>
    </row>
  </sheetData>
  <mergeCells count="5">
    <mergeCell ref="A1:C1"/>
    <mergeCell ref="A2:C2"/>
    <mergeCell ref="A3:C3"/>
    <mergeCell ref="B5:D5"/>
    <mergeCell ref="B37:D3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03"/>
  <sheetViews>
    <sheetView workbookViewId="0">
      <selection activeCell="B15" sqref="B15"/>
    </sheetView>
  </sheetViews>
  <sheetFormatPr baseColWidth="10" defaultColWidth="11.42578125" defaultRowHeight="12.75"/>
  <cols>
    <col min="1" max="1" width="30.85546875" style="554" customWidth="1"/>
    <col min="2" max="2" width="64.28515625" style="554" customWidth="1"/>
    <col min="3" max="3" width="31.7109375" style="554" customWidth="1"/>
    <col min="4" max="4" width="4.85546875" style="554" customWidth="1"/>
    <col min="5" max="255" width="11.42578125" style="554"/>
    <col min="256" max="256" width="4.85546875" style="554" customWidth="1"/>
    <col min="257" max="257" width="30.85546875" style="554" customWidth="1"/>
    <col min="258" max="258" width="84.42578125" style="554" customWidth="1"/>
    <col min="259" max="259" width="42.7109375" style="554" customWidth="1"/>
    <col min="260" max="260" width="4.85546875" style="554" customWidth="1"/>
    <col min="261" max="511" width="11.42578125" style="554"/>
    <col min="512" max="512" width="4.85546875" style="554" customWidth="1"/>
    <col min="513" max="513" width="30.85546875" style="554" customWidth="1"/>
    <col min="514" max="514" width="84.42578125" style="554" customWidth="1"/>
    <col min="515" max="515" width="42.7109375" style="554" customWidth="1"/>
    <col min="516" max="516" width="4.85546875" style="554" customWidth="1"/>
    <col min="517" max="767" width="11.42578125" style="554"/>
    <col min="768" max="768" width="4.85546875" style="554" customWidth="1"/>
    <col min="769" max="769" width="30.85546875" style="554" customWidth="1"/>
    <col min="770" max="770" width="84.42578125" style="554" customWidth="1"/>
    <col min="771" max="771" width="42.7109375" style="554" customWidth="1"/>
    <col min="772" max="772" width="4.85546875" style="554" customWidth="1"/>
    <col min="773" max="1023" width="11.42578125" style="554"/>
    <col min="1024" max="1024" width="4.85546875" style="554" customWidth="1"/>
    <col min="1025" max="1025" width="30.85546875" style="554" customWidth="1"/>
    <col min="1026" max="1026" width="84.42578125" style="554" customWidth="1"/>
    <col min="1027" max="1027" width="42.7109375" style="554" customWidth="1"/>
    <col min="1028" max="1028" width="4.85546875" style="554" customWidth="1"/>
    <col min="1029" max="1279" width="11.42578125" style="554"/>
    <col min="1280" max="1280" width="4.85546875" style="554" customWidth="1"/>
    <col min="1281" max="1281" width="30.85546875" style="554" customWidth="1"/>
    <col min="1282" max="1282" width="84.42578125" style="554" customWidth="1"/>
    <col min="1283" max="1283" width="42.7109375" style="554" customWidth="1"/>
    <col min="1284" max="1284" width="4.85546875" style="554" customWidth="1"/>
    <col min="1285" max="1535" width="11.42578125" style="554"/>
    <col min="1536" max="1536" width="4.85546875" style="554" customWidth="1"/>
    <col min="1537" max="1537" width="30.85546875" style="554" customWidth="1"/>
    <col min="1538" max="1538" width="84.42578125" style="554" customWidth="1"/>
    <col min="1539" max="1539" width="42.7109375" style="554" customWidth="1"/>
    <col min="1540" max="1540" width="4.85546875" style="554" customWidth="1"/>
    <col min="1541" max="1791" width="11.42578125" style="554"/>
    <col min="1792" max="1792" width="4.85546875" style="554" customWidth="1"/>
    <col min="1793" max="1793" width="30.85546875" style="554" customWidth="1"/>
    <col min="1794" max="1794" width="84.42578125" style="554" customWidth="1"/>
    <col min="1795" max="1795" width="42.7109375" style="554" customWidth="1"/>
    <col min="1796" max="1796" width="4.85546875" style="554" customWidth="1"/>
    <col min="1797" max="2047" width="11.42578125" style="554"/>
    <col min="2048" max="2048" width="4.85546875" style="554" customWidth="1"/>
    <col min="2049" max="2049" width="30.85546875" style="554" customWidth="1"/>
    <col min="2050" max="2050" width="84.42578125" style="554" customWidth="1"/>
    <col min="2051" max="2051" width="42.7109375" style="554" customWidth="1"/>
    <col min="2052" max="2052" width="4.85546875" style="554" customWidth="1"/>
    <col min="2053" max="2303" width="11.42578125" style="554"/>
    <col min="2304" max="2304" width="4.85546875" style="554" customWidth="1"/>
    <col min="2305" max="2305" width="30.85546875" style="554" customWidth="1"/>
    <col min="2306" max="2306" width="84.42578125" style="554" customWidth="1"/>
    <col min="2307" max="2307" width="42.7109375" style="554" customWidth="1"/>
    <col min="2308" max="2308" width="4.85546875" style="554" customWidth="1"/>
    <col min="2309" max="2559" width="11.42578125" style="554"/>
    <col min="2560" max="2560" width="4.85546875" style="554" customWidth="1"/>
    <col min="2561" max="2561" width="30.85546875" style="554" customWidth="1"/>
    <col min="2562" max="2562" width="84.42578125" style="554" customWidth="1"/>
    <col min="2563" max="2563" width="42.7109375" style="554" customWidth="1"/>
    <col min="2564" max="2564" width="4.85546875" style="554" customWidth="1"/>
    <col min="2565" max="2815" width="11.42578125" style="554"/>
    <col min="2816" max="2816" width="4.85546875" style="554" customWidth="1"/>
    <col min="2817" max="2817" width="30.85546875" style="554" customWidth="1"/>
    <col min="2818" max="2818" width="84.42578125" style="554" customWidth="1"/>
    <col min="2819" max="2819" width="42.7109375" style="554" customWidth="1"/>
    <col min="2820" max="2820" width="4.85546875" style="554" customWidth="1"/>
    <col min="2821" max="3071" width="11.42578125" style="554"/>
    <col min="3072" max="3072" width="4.85546875" style="554" customWidth="1"/>
    <col min="3073" max="3073" width="30.85546875" style="554" customWidth="1"/>
    <col min="3074" max="3074" width="84.42578125" style="554" customWidth="1"/>
    <col min="3075" max="3075" width="42.7109375" style="554" customWidth="1"/>
    <col min="3076" max="3076" width="4.85546875" style="554" customWidth="1"/>
    <col min="3077" max="3327" width="11.42578125" style="554"/>
    <col min="3328" max="3328" width="4.85546875" style="554" customWidth="1"/>
    <col min="3329" max="3329" width="30.85546875" style="554" customWidth="1"/>
    <col min="3330" max="3330" width="84.42578125" style="554" customWidth="1"/>
    <col min="3331" max="3331" width="42.7109375" style="554" customWidth="1"/>
    <col min="3332" max="3332" width="4.85546875" style="554" customWidth="1"/>
    <col min="3333" max="3583" width="11.42578125" style="554"/>
    <col min="3584" max="3584" width="4.85546875" style="554" customWidth="1"/>
    <col min="3585" max="3585" width="30.85546875" style="554" customWidth="1"/>
    <col min="3586" max="3586" width="84.42578125" style="554" customWidth="1"/>
    <col min="3587" max="3587" width="42.7109375" style="554" customWidth="1"/>
    <col min="3588" max="3588" width="4.85546875" style="554" customWidth="1"/>
    <col min="3589" max="3839" width="11.42578125" style="554"/>
    <col min="3840" max="3840" width="4.85546875" style="554" customWidth="1"/>
    <col min="3841" max="3841" width="30.85546875" style="554" customWidth="1"/>
    <col min="3842" max="3842" width="84.42578125" style="554" customWidth="1"/>
    <col min="3843" max="3843" width="42.7109375" style="554" customWidth="1"/>
    <col min="3844" max="3844" width="4.85546875" style="554" customWidth="1"/>
    <col min="3845" max="4095" width="11.42578125" style="554"/>
    <col min="4096" max="4096" width="4.85546875" style="554" customWidth="1"/>
    <col min="4097" max="4097" width="30.85546875" style="554" customWidth="1"/>
    <col min="4098" max="4098" width="84.42578125" style="554" customWidth="1"/>
    <col min="4099" max="4099" width="42.7109375" style="554" customWidth="1"/>
    <col min="4100" max="4100" width="4.85546875" style="554" customWidth="1"/>
    <col min="4101" max="4351" width="11.42578125" style="554"/>
    <col min="4352" max="4352" width="4.85546875" style="554" customWidth="1"/>
    <col min="4353" max="4353" width="30.85546875" style="554" customWidth="1"/>
    <col min="4354" max="4354" width="84.42578125" style="554" customWidth="1"/>
    <col min="4355" max="4355" width="42.7109375" style="554" customWidth="1"/>
    <col min="4356" max="4356" width="4.85546875" style="554" customWidth="1"/>
    <col min="4357" max="4607" width="11.42578125" style="554"/>
    <col min="4608" max="4608" width="4.85546875" style="554" customWidth="1"/>
    <col min="4609" max="4609" width="30.85546875" style="554" customWidth="1"/>
    <col min="4610" max="4610" width="84.42578125" style="554" customWidth="1"/>
    <col min="4611" max="4611" width="42.7109375" style="554" customWidth="1"/>
    <col min="4612" max="4612" width="4.85546875" style="554" customWidth="1"/>
    <col min="4613" max="4863" width="11.42578125" style="554"/>
    <col min="4864" max="4864" width="4.85546875" style="554" customWidth="1"/>
    <col min="4865" max="4865" width="30.85546875" style="554" customWidth="1"/>
    <col min="4866" max="4866" width="84.42578125" style="554" customWidth="1"/>
    <col min="4867" max="4867" width="42.7109375" style="554" customWidth="1"/>
    <col min="4868" max="4868" width="4.85546875" style="554" customWidth="1"/>
    <col min="4869" max="5119" width="11.42578125" style="554"/>
    <col min="5120" max="5120" width="4.85546875" style="554" customWidth="1"/>
    <col min="5121" max="5121" width="30.85546875" style="554" customWidth="1"/>
    <col min="5122" max="5122" width="84.42578125" style="554" customWidth="1"/>
    <col min="5123" max="5123" width="42.7109375" style="554" customWidth="1"/>
    <col min="5124" max="5124" width="4.85546875" style="554" customWidth="1"/>
    <col min="5125" max="5375" width="11.42578125" style="554"/>
    <col min="5376" max="5376" width="4.85546875" style="554" customWidth="1"/>
    <col min="5377" max="5377" width="30.85546875" style="554" customWidth="1"/>
    <col min="5378" max="5378" width="84.42578125" style="554" customWidth="1"/>
    <col min="5379" max="5379" width="42.7109375" style="554" customWidth="1"/>
    <col min="5380" max="5380" width="4.85546875" style="554" customWidth="1"/>
    <col min="5381" max="5631" width="11.42578125" style="554"/>
    <col min="5632" max="5632" width="4.85546875" style="554" customWidth="1"/>
    <col min="5633" max="5633" width="30.85546875" style="554" customWidth="1"/>
    <col min="5634" max="5634" width="84.42578125" style="554" customWidth="1"/>
    <col min="5635" max="5635" width="42.7109375" style="554" customWidth="1"/>
    <col min="5636" max="5636" width="4.85546875" style="554" customWidth="1"/>
    <col min="5637" max="5887" width="11.42578125" style="554"/>
    <col min="5888" max="5888" width="4.85546875" style="554" customWidth="1"/>
    <col min="5889" max="5889" width="30.85546875" style="554" customWidth="1"/>
    <col min="5890" max="5890" width="84.42578125" style="554" customWidth="1"/>
    <col min="5891" max="5891" width="42.7109375" style="554" customWidth="1"/>
    <col min="5892" max="5892" width="4.85546875" style="554" customWidth="1"/>
    <col min="5893" max="6143" width="11.42578125" style="554"/>
    <col min="6144" max="6144" width="4.85546875" style="554" customWidth="1"/>
    <col min="6145" max="6145" width="30.85546875" style="554" customWidth="1"/>
    <col min="6146" max="6146" width="84.42578125" style="554" customWidth="1"/>
    <col min="6147" max="6147" width="42.7109375" style="554" customWidth="1"/>
    <col min="6148" max="6148" width="4.85546875" style="554" customWidth="1"/>
    <col min="6149" max="6399" width="11.42578125" style="554"/>
    <col min="6400" max="6400" width="4.85546875" style="554" customWidth="1"/>
    <col min="6401" max="6401" width="30.85546875" style="554" customWidth="1"/>
    <col min="6402" max="6402" width="84.42578125" style="554" customWidth="1"/>
    <col min="6403" max="6403" width="42.7109375" style="554" customWidth="1"/>
    <col min="6404" max="6404" width="4.85546875" style="554" customWidth="1"/>
    <col min="6405" max="6655" width="11.42578125" style="554"/>
    <col min="6656" max="6656" width="4.85546875" style="554" customWidth="1"/>
    <col min="6657" max="6657" width="30.85546875" style="554" customWidth="1"/>
    <col min="6658" max="6658" width="84.42578125" style="554" customWidth="1"/>
    <col min="6659" max="6659" width="42.7109375" style="554" customWidth="1"/>
    <col min="6660" max="6660" width="4.85546875" style="554" customWidth="1"/>
    <col min="6661" max="6911" width="11.42578125" style="554"/>
    <col min="6912" max="6912" width="4.85546875" style="554" customWidth="1"/>
    <col min="6913" max="6913" width="30.85546875" style="554" customWidth="1"/>
    <col min="6914" max="6914" width="84.42578125" style="554" customWidth="1"/>
    <col min="6915" max="6915" width="42.7109375" style="554" customWidth="1"/>
    <col min="6916" max="6916" width="4.85546875" style="554" customWidth="1"/>
    <col min="6917" max="7167" width="11.42578125" style="554"/>
    <col min="7168" max="7168" width="4.85546875" style="554" customWidth="1"/>
    <col min="7169" max="7169" width="30.85546875" style="554" customWidth="1"/>
    <col min="7170" max="7170" width="84.42578125" style="554" customWidth="1"/>
    <col min="7171" max="7171" width="42.7109375" style="554" customWidth="1"/>
    <col min="7172" max="7172" width="4.85546875" style="554" customWidth="1"/>
    <col min="7173" max="7423" width="11.42578125" style="554"/>
    <col min="7424" max="7424" width="4.85546875" style="554" customWidth="1"/>
    <col min="7425" max="7425" width="30.85546875" style="554" customWidth="1"/>
    <col min="7426" max="7426" width="84.42578125" style="554" customWidth="1"/>
    <col min="7427" max="7427" width="42.7109375" style="554" customWidth="1"/>
    <col min="7428" max="7428" width="4.85546875" style="554" customWidth="1"/>
    <col min="7429" max="7679" width="11.42578125" style="554"/>
    <col min="7680" max="7680" width="4.85546875" style="554" customWidth="1"/>
    <col min="7681" max="7681" width="30.85546875" style="554" customWidth="1"/>
    <col min="7682" max="7682" width="84.42578125" style="554" customWidth="1"/>
    <col min="7683" max="7683" width="42.7109375" style="554" customWidth="1"/>
    <col min="7684" max="7684" width="4.85546875" style="554" customWidth="1"/>
    <col min="7685" max="7935" width="11.42578125" style="554"/>
    <col min="7936" max="7936" width="4.85546875" style="554" customWidth="1"/>
    <col min="7937" max="7937" width="30.85546875" style="554" customWidth="1"/>
    <col min="7938" max="7938" width="84.42578125" style="554" customWidth="1"/>
    <col min="7939" max="7939" width="42.7109375" style="554" customWidth="1"/>
    <col min="7940" max="7940" width="4.85546875" style="554" customWidth="1"/>
    <col min="7941" max="8191" width="11.42578125" style="554"/>
    <col min="8192" max="8192" width="4.85546875" style="554" customWidth="1"/>
    <col min="8193" max="8193" width="30.85546875" style="554" customWidth="1"/>
    <col min="8194" max="8194" width="84.42578125" style="554" customWidth="1"/>
    <col min="8195" max="8195" width="42.7109375" style="554" customWidth="1"/>
    <col min="8196" max="8196" width="4.85546875" style="554" customWidth="1"/>
    <col min="8197" max="8447" width="11.42578125" style="554"/>
    <col min="8448" max="8448" width="4.85546875" style="554" customWidth="1"/>
    <col min="8449" max="8449" width="30.85546875" style="554" customWidth="1"/>
    <col min="8450" max="8450" width="84.42578125" style="554" customWidth="1"/>
    <col min="8451" max="8451" width="42.7109375" style="554" customWidth="1"/>
    <col min="8452" max="8452" width="4.85546875" style="554" customWidth="1"/>
    <col min="8453" max="8703" width="11.42578125" style="554"/>
    <col min="8704" max="8704" width="4.85546875" style="554" customWidth="1"/>
    <col min="8705" max="8705" width="30.85546875" style="554" customWidth="1"/>
    <col min="8706" max="8706" width="84.42578125" style="554" customWidth="1"/>
    <col min="8707" max="8707" width="42.7109375" style="554" customWidth="1"/>
    <col min="8708" max="8708" width="4.85546875" style="554" customWidth="1"/>
    <col min="8709" max="8959" width="11.42578125" style="554"/>
    <col min="8960" max="8960" width="4.85546875" style="554" customWidth="1"/>
    <col min="8961" max="8961" width="30.85546875" style="554" customWidth="1"/>
    <col min="8962" max="8962" width="84.42578125" style="554" customWidth="1"/>
    <col min="8963" max="8963" width="42.7109375" style="554" customWidth="1"/>
    <col min="8964" max="8964" width="4.85546875" style="554" customWidth="1"/>
    <col min="8965" max="9215" width="11.42578125" style="554"/>
    <col min="9216" max="9216" width="4.85546875" style="554" customWidth="1"/>
    <col min="9217" max="9217" width="30.85546875" style="554" customWidth="1"/>
    <col min="9218" max="9218" width="84.42578125" style="554" customWidth="1"/>
    <col min="9219" max="9219" width="42.7109375" style="554" customWidth="1"/>
    <col min="9220" max="9220" width="4.85546875" style="554" customWidth="1"/>
    <col min="9221" max="9471" width="11.42578125" style="554"/>
    <col min="9472" max="9472" width="4.85546875" style="554" customWidth="1"/>
    <col min="9473" max="9473" width="30.85546875" style="554" customWidth="1"/>
    <col min="9474" max="9474" width="84.42578125" style="554" customWidth="1"/>
    <col min="9475" max="9475" width="42.7109375" style="554" customWidth="1"/>
    <col min="9476" max="9476" width="4.85546875" style="554" customWidth="1"/>
    <col min="9477" max="9727" width="11.42578125" style="554"/>
    <col min="9728" max="9728" width="4.85546875" style="554" customWidth="1"/>
    <col min="9729" max="9729" width="30.85546875" style="554" customWidth="1"/>
    <col min="9730" max="9730" width="84.42578125" style="554" customWidth="1"/>
    <col min="9731" max="9731" width="42.7109375" style="554" customWidth="1"/>
    <col min="9732" max="9732" width="4.85546875" style="554" customWidth="1"/>
    <col min="9733" max="9983" width="11.42578125" style="554"/>
    <col min="9984" max="9984" width="4.85546875" style="554" customWidth="1"/>
    <col min="9985" max="9985" width="30.85546875" style="554" customWidth="1"/>
    <col min="9986" max="9986" width="84.42578125" style="554" customWidth="1"/>
    <col min="9987" max="9987" width="42.7109375" style="554" customWidth="1"/>
    <col min="9988" max="9988" width="4.85546875" style="554" customWidth="1"/>
    <col min="9989" max="10239" width="11.42578125" style="554"/>
    <col min="10240" max="10240" width="4.85546875" style="554" customWidth="1"/>
    <col min="10241" max="10241" width="30.85546875" style="554" customWidth="1"/>
    <col min="10242" max="10242" width="84.42578125" style="554" customWidth="1"/>
    <col min="10243" max="10243" width="42.7109375" style="554" customWidth="1"/>
    <col min="10244" max="10244" width="4.85546875" style="554" customWidth="1"/>
    <col min="10245" max="10495" width="11.42578125" style="554"/>
    <col min="10496" max="10496" width="4.85546875" style="554" customWidth="1"/>
    <col min="10497" max="10497" width="30.85546875" style="554" customWidth="1"/>
    <col min="10498" max="10498" width="84.42578125" style="554" customWidth="1"/>
    <col min="10499" max="10499" width="42.7109375" style="554" customWidth="1"/>
    <col min="10500" max="10500" width="4.85546875" style="554" customWidth="1"/>
    <col min="10501" max="10751" width="11.42578125" style="554"/>
    <col min="10752" max="10752" width="4.85546875" style="554" customWidth="1"/>
    <col min="10753" max="10753" width="30.85546875" style="554" customWidth="1"/>
    <col min="10754" max="10754" width="84.42578125" style="554" customWidth="1"/>
    <col min="10755" max="10755" width="42.7109375" style="554" customWidth="1"/>
    <col min="10756" max="10756" width="4.85546875" style="554" customWidth="1"/>
    <col min="10757" max="11007" width="11.42578125" style="554"/>
    <col min="11008" max="11008" width="4.85546875" style="554" customWidth="1"/>
    <col min="11009" max="11009" width="30.85546875" style="554" customWidth="1"/>
    <col min="11010" max="11010" width="84.42578125" style="554" customWidth="1"/>
    <col min="11011" max="11011" width="42.7109375" style="554" customWidth="1"/>
    <col min="11012" max="11012" width="4.85546875" style="554" customWidth="1"/>
    <col min="11013" max="11263" width="11.42578125" style="554"/>
    <col min="11264" max="11264" width="4.85546875" style="554" customWidth="1"/>
    <col min="11265" max="11265" width="30.85546875" style="554" customWidth="1"/>
    <col min="11266" max="11266" width="84.42578125" style="554" customWidth="1"/>
    <col min="11267" max="11267" width="42.7109375" style="554" customWidth="1"/>
    <col min="11268" max="11268" width="4.85546875" style="554" customWidth="1"/>
    <col min="11269" max="11519" width="11.42578125" style="554"/>
    <col min="11520" max="11520" width="4.85546875" style="554" customWidth="1"/>
    <col min="11521" max="11521" width="30.85546875" style="554" customWidth="1"/>
    <col min="11522" max="11522" width="84.42578125" style="554" customWidth="1"/>
    <col min="11523" max="11523" width="42.7109375" style="554" customWidth="1"/>
    <col min="11524" max="11524" width="4.85546875" style="554" customWidth="1"/>
    <col min="11525" max="11775" width="11.42578125" style="554"/>
    <col min="11776" max="11776" width="4.85546875" style="554" customWidth="1"/>
    <col min="11777" max="11777" width="30.85546875" style="554" customWidth="1"/>
    <col min="11778" max="11778" width="84.42578125" style="554" customWidth="1"/>
    <col min="11779" max="11779" width="42.7109375" style="554" customWidth="1"/>
    <col min="11780" max="11780" width="4.85546875" style="554" customWidth="1"/>
    <col min="11781" max="12031" width="11.42578125" style="554"/>
    <col min="12032" max="12032" width="4.85546875" style="554" customWidth="1"/>
    <col min="12033" max="12033" width="30.85546875" style="554" customWidth="1"/>
    <col min="12034" max="12034" width="84.42578125" style="554" customWidth="1"/>
    <col min="12035" max="12035" width="42.7109375" style="554" customWidth="1"/>
    <col min="12036" max="12036" width="4.85546875" style="554" customWidth="1"/>
    <col min="12037" max="12287" width="11.42578125" style="554"/>
    <col min="12288" max="12288" width="4.85546875" style="554" customWidth="1"/>
    <col min="12289" max="12289" width="30.85546875" style="554" customWidth="1"/>
    <col min="12290" max="12290" width="84.42578125" style="554" customWidth="1"/>
    <col min="12291" max="12291" width="42.7109375" style="554" customWidth="1"/>
    <col min="12292" max="12292" width="4.85546875" style="554" customWidth="1"/>
    <col min="12293" max="12543" width="11.42578125" style="554"/>
    <col min="12544" max="12544" width="4.85546875" style="554" customWidth="1"/>
    <col min="12545" max="12545" width="30.85546875" style="554" customWidth="1"/>
    <col min="12546" max="12546" width="84.42578125" style="554" customWidth="1"/>
    <col min="12547" max="12547" width="42.7109375" style="554" customWidth="1"/>
    <col min="12548" max="12548" width="4.85546875" style="554" customWidth="1"/>
    <col min="12549" max="12799" width="11.42578125" style="554"/>
    <col min="12800" max="12800" width="4.85546875" style="554" customWidth="1"/>
    <col min="12801" max="12801" width="30.85546875" style="554" customWidth="1"/>
    <col min="12802" max="12802" width="84.42578125" style="554" customWidth="1"/>
    <col min="12803" max="12803" width="42.7109375" style="554" customWidth="1"/>
    <col min="12804" max="12804" width="4.85546875" style="554" customWidth="1"/>
    <col min="12805" max="13055" width="11.42578125" style="554"/>
    <col min="13056" max="13056" width="4.85546875" style="554" customWidth="1"/>
    <col min="13057" max="13057" width="30.85546875" style="554" customWidth="1"/>
    <col min="13058" max="13058" width="84.42578125" style="554" customWidth="1"/>
    <col min="13059" max="13059" width="42.7109375" style="554" customWidth="1"/>
    <col min="13060" max="13060" width="4.85546875" style="554" customWidth="1"/>
    <col min="13061" max="13311" width="11.42578125" style="554"/>
    <col min="13312" max="13312" width="4.85546875" style="554" customWidth="1"/>
    <col min="13313" max="13313" width="30.85546875" style="554" customWidth="1"/>
    <col min="13314" max="13314" width="84.42578125" style="554" customWidth="1"/>
    <col min="13315" max="13315" width="42.7109375" style="554" customWidth="1"/>
    <col min="13316" max="13316" width="4.85546875" style="554" customWidth="1"/>
    <col min="13317" max="13567" width="11.42578125" style="554"/>
    <col min="13568" max="13568" width="4.85546875" style="554" customWidth="1"/>
    <col min="13569" max="13569" width="30.85546875" style="554" customWidth="1"/>
    <col min="13570" max="13570" width="84.42578125" style="554" customWidth="1"/>
    <col min="13571" max="13571" width="42.7109375" style="554" customWidth="1"/>
    <col min="13572" max="13572" width="4.85546875" style="554" customWidth="1"/>
    <col min="13573" max="13823" width="11.42578125" style="554"/>
    <col min="13824" max="13824" width="4.85546875" style="554" customWidth="1"/>
    <col min="13825" max="13825" width="30.85546875" style="554" customWidth="1"/>
    <col min="13826" max="13826" width="84.42578125" style="554" customWidth="1"/>
    <col min="13827" max="13827" width="42.7109375" style="554" customWidth="1"/>
    <col min="13828" max="13828" width="4.85546875" style="554" customWidth="1"/>
    <col min="13829" max="14079" width="11.42578125" style="554"/>
    <col min="14080" max="14080" width="4.85546875" style="554" customWidth="1"/>
    <col min="14081" max="14081" width="30.85546875" style="554" customWidth="1"/>
    <col min="14082" max="14082" width="84.42578125" style="554" customWidth="1"/>
    <col min="14083" max="14083" width="42.7109375" style="554" customWidth="1"/>
    <col min="14084" max="14084" width="4.85546875" style="554" customWidth="1"/>
    <col min="14085" max="14335" width="11.42578125" style="554"/>
    <col min="14336" max="14336" width="4.85546875" style="554" customWidth="1"/>
    <col min="14337" max="14337" width="30.85546875" style="554" customWidth="1"/>
    <col min="14338" max="14338" width="84.42578125" style="554" customWidth="1"/>
    <col min="14339" max="14339" width="42.7109375" style="554" customWidth="1"/>
    <col min="14340" max="14340" width="4.85546875" style="554" customWidth="1"/>
    <col min="14341" max="14591" width="11.42578125" style="554"/>
    <col min="14592" max="14592" width="4.85546875" style="554" customWidth="1"/>
    <col min="14593" max="14593" width="30.85546875" style="554" customWidth="1"/>
    <col min="14594" max="14594" width="84.42578125" style="554" customWidth="1"/>
    <col min="14595" max="14595" width="42.7109375" style="554" customWidth="1"/>
    <col min="14596" max="14596" width="4.85546875" style="554" customWidth="1"/>
    <col min="14597" max="14847" width="11.42578125" style="554"/>
    <col min="14848" max="14848" width="4.85546875" style="554" customWidth="1"/>
    <col min="14849" max="14849" width="30.85546875" style="554" customWidth="1"/>
    <col min="14850" max="14850" width="84.42578125" style="554" customWidth="1"/>
    <col min="14851" max="14851" width="42.7109375" style="554" customWidth="1"/>
    <col min="14852" max="14852" width="4.85546875" style="554" customWidth="1"/>
    <col min="14853" max="15103" width="11.42578125" style="554"/>
    <col min="15104" max="15104" width="4.85546875" style="554" customWidth="1"/>
    <col min="15105" max="15105" width="30.85546875" style="554" customWidth="1"/>
    <col min="15106" max="15106" width="84.42578125" style="554" customWidth="1"/>
    <col min="15107" max="15107" width="42.7109375" style="554" customWidth="1"/>
    <col min="15108" max="15108" width="4.85546875" style="554" customWidth="1"/>
    <col min="15109" max="15359" width="11.42578125" style="554"/>
    <col min="15360" max="15360" width="4.85546875" style="554" customWidth="1"/>
    <col min="15361" max="15361" width="30.85546875" style="554" customWidth="1"/>
    <col min="15362" max="15362" width="84.42578125" style="554" customWidth="1"/>
    <col min="15363" max="15363" width="42.7109375" style="554" customWidth="1"/>
    <col min="15364" max="15364" width="4.85546875" style="554" customWidth="1"/>
    <col min="15365" max="15615" width="11.42578125" style="554"/>
    <col min="15616" max="15616" width="4.85546875" style="554" customWidth="1"/>
    <col min="15617" max="15617" width="30.85546875" style="554" customWidth="1"/>
    <col min="15618" max="15618" width="84.42578125" style="554" customWidth="1"/>
    <col min="15619" max="15619" width="42.7109375" style="554" customWidth="1"/>
    <col min="15620" max="15620" width="4.85546875" style="554" customWidth="1"/>
    <col min="15621" max="15871" width="11.42578125" style="554"/>
    <col min="15872" max="15872" width="4.85546875" style="554" customWidth="1"/>
    <col min="15873" max="15873" width="30.85546875" style="554" customWidth="1"/>
    <col min="15874" max="15874" width="84.42578125" style="554" customWidth="1"/>
    <col min="15875" max="15875" width="42.7109375" style="554" customWidth="1"/>
    <col min="15876" max="15876" width="4.85546875" style="554" customWidth="1"/>
    <col min="15877" max="16127" width="11.42578125" style="554"/>
    <col min="16128" max="16128" width="4.85546875" style="554" customWidth="1"/>
    <col min="16129" max="16129" width="30.85546875" style="554" customWidth="1"/>
    <col min="16130" max="16130" width="84.42578125" style="554" customWidth="1"/>
    <col min="16131" max="16131" width="42.7109375" style="554" customWidth="1"/>
    <col min="16132" max="16132" width="4.85546875" style="554" customWidth="1"/>
    <col min="16133" max="16384" width="11.42578125" style="554"/>
  </cols>
  <sheetData>
    <row r="1" spans="1:7" s="217" customFormat="1">
      <c r="A1" s="878" t="s">
        <v>783</v>
      </c>
      <c r="B1" s="878"/>
      <c r="C1" s="878"/>
      <c r="D1" s="27"/>
    </row>
    <row r="2" spans="1:7" s="217" customFormat="1">
      <c r="A2" s="878" t="s">
        <v>752</v>
      </c>
      <c r="B2" s="878"/>
      <c r="C2" s="878"/>
      <c r="D2" s="27"/>
    </row>
    <row r="3" spans="1:7" s="217" customFormat="1">
      <c r="A3" s="878" t="s">
        <v>0</v>
      </c>
      <c r="B3" s="878"/>
      <c r="C3" s="878"/>
      <c r="D3" s="27"/>
    </row>
    <row r="4" spans="1:7" s="217" customFormat="1">
      <c r="A4" s="30"/>
      <c r="B4" s="30"/>
      <c r="C4" s="30"/>
      <c r="D4" s="30"/>
    </row>
    <row r="5" spans="1:7">
      <c r="A5" s="592" t="s">
        <v>3</v>
      </c>
      <c r="B5" s="662" t="s">
        <v>753</v>
      </c>
      <c r="C5" s="662"/>
      <c r="D5" s="662"/>
      <c r="E5" s="249"/>
      <c r="F5" s="249"/>
      <c r="G5" s="249"/>
    </row>
    <row r="6" spans="1:7">
      <c r="A6" s="595"/>
      <c r="B6" s="596"/>
      <c r="C6" s="596"/>
      <c r="D6" s="597"/>
    </row>
    <row r="7" spans="1:7" s="588" customFormat="1">
      <c r="A7" s="589"/>
      <c r="B7" s="620"/>
      <c r="C7" s="620"/>
      <c r="D7" s="589"/>
    </row>
    <row r="8" spans="1:7" s="168" customFormat="1">
      <c r="A8" s="621" t="s">
        <v>754</v>
      </c>
      <c r="B8" s="622" t="s">
        <v>784</v>
      </c>
      <c r="C8" s="622" t="s">
        <v>756</v>
      </c>
      <c r="D8" s="623"/>
    </row>
    <row r="9" spans="1:7" s="168" customFormat="1" ht="15">
      <c r="A9" s="607" t="s">
        <v>785</v>
      </c>
      <c r="B9" s="608" t="s">
        <v>786</v>
      </c>
      <c r="C9" s="624">
        <v>0</v>
      </c>
      <c r="D9" s="625"/>
    </row>
    <row r="10" spans="1:7" s="168" customFormat="1" ht="15">
      <c r="A10" s="607" t="s">
        <v>787</v>
      </c>
      <c r="B10" s="608" t="s">
        <v>786</v>
      </c>
      <c r="C10" s="624">
        <v>0</v>
      </c>
      <c r="D10" s="625"/>
    </row>
    <row r="11" spans="1:7" s="168" customFormat="1" ht="15">
      <c r="A11" s="607" t="s">
        <v>788</v>
      </c>
      <c r="B11" s="608" t="s">
        <v>789</v>
      </c>
      <c r="C11" s="624">
        <v>0</v>
      </c>
      <c r="D11" s="625"/>
    </row>
    <row r="12" spans="1:7" s="168" customFormat="1" ht="15">
      <c r="A12" s="607" t="s">
        <v>790</v>
      </c>
      <c r="B12" s="608" t="s">
        <v>789</v>
      </c>
      <c r="C12" s="624">
        <v>0</v>
      </c>
      <c r="D12" s="625"/>
    </row>
    <row r="13" spans="1:7" s="168" customFormat="1" ht="15">
      <c r="A13" s="607" t="s">
        <v>791</v>
      </c>
      <c r="B13" s="608" t="s">
        <v>792</v>
      </c>
      <c r="C13" s="624">
        <v>0</v>
      </c>
      <c r="D13" s="625"/>
    </row>
    <row r="14" spans="1:7" s="588" customFormat="1" ht="15">
      <c r="A14" s="607" t="s">
        <v>793</v>
      </c>
      <c r="B14" s="608" t="s">
        <v>794</v>
      </c>
      <c r="C14" s="624">
        <v>0</v>
      </c>
      <c r="D14" s="626"/>
    </row>
    <row r="15" spans="1:7" ht="15">
      <c r="A15" s="607" t="s">
        <v>795</v>
      </c>
      <c r="B15" s="608" t="s">
        <v>794</v>
      </c>
      <c r="C15" s="624">
        <v>0</v>
      </c>
      <c r="D15" s="609"/>
    </row>
    <row r="16" spans="1:7" ht="15">
      <c r="A16" s="607" t="s">
        <v>796</v>
      </c>
      <c r="B16" s="608" t="s">
        <v>794</v>
      </c>
      <c r="C16" s="624">
        <v>0</v>
      </c>
      <c r="D16" s="609"/>
    </row>
    <row r="17" spans="1:4" ht="15">
      <c r="A17" s="607" t="s">
        <v>797</v>
      </c>
      <c r="B17" s="608" t="s">
        <v>794</v>
      </c>
      <c r="C17" s="624">
        <v>0</v>
      </c>
      <c r="D17" s="609"/>
    </row>
    <row r="18" spans="1:4" ht="15">
      <c r="A18" s="607" t="s">
        <v>798</v>
      </c>
      <c r="B18" s="608" t="s">
        <v>794</v>
      </c>
      <c r="C18" s="624">
        <v>0</v>
      </c>
      <c r="D18" s="609"/>
    </row>
    <row r="19" spans="1:4" ht="15">
      <c r="A19" s="607" t="s">
        <v>799</v>
      </c>
      <c r="B19" s="608" t="s">
        <v>794</v>
      </c>
      <c r="C19" s="624">
        <v>0</v>
      </c>
      <c r="D19" s="609"/>
    </row>
    <row r="20" spans="1:4" ht="15">
      <c r="A20" s="607" t="s">
        <v>800</v>
      </c>
      <c r="B20" s="608" t="s">
        <v>794</v>
      </c>
      <c r="C20" s="624">
        <v>0</v>
      </c>
      <c r="D20" s="609"/>
    </row>
    <row r="21" spans="1:4" ht="15">
      <c r="A21" s="607" t="s">
        <v>801</v>
      </c>
      <c r="B21" s="608" t="s">
        <v>794</v>
      </c>
      <c r="C21" s="624">
        <v>0</v>
      </c>
      <c r="D21" s="609"/>
    </row>
    <row r="22" spans="1:4" ht="15">
      <c r="A22" s="607" t="s">
        <v>802</v>
      </c>
      <c r="B22" s="608" t="s">
        <v>794</v>
      </c>
      <c r="C22" s="624">
        <v>0</v>
      </c>
      <c r="D22" s="609"/>
    </row>
    <row r="23" spans="1:4" ht="15">
      <c r="A23" s="607" t="s">
        <v>803</v>
      </c>
      <c r="B23" s="608" t="s">
        <v>794</v>
      </c>
      <c r="C23" s="624">
        <v>0</v>
      </c>
      <c r="D23" s="609"/>
    </row>
    <row r="24" spans="1:4" ht="15">
      <c r="A24" s="607" t="s">
        <v>804</v>
      </c>
      <c r="B24" s="608" t="s">
        <v>794</v>
      </c>
      <c r="C24" s="624">
        <v>0</v>
      </c>
      <c r="D24" s="609"/>
    </row>
    <row r="25" spans="1:4" ht="15">
      <c r="A25" s="607" t="s">
        <v>805</v>
      </c>
      <c r="B25" s="608" t="s">
        <v>806</v>
      </c>
      <c r="C25" s="624">
        <v>0</v>
      </c>
      <c r="D25" s="609"/>
    </row>
    <row r="26" spans="1:4" ht="15">
      <c r="A26" s="607" t="s">
        <v>807</v>
      </c>
      <c r="B26" s="608" t="s">
        <v>806</v>
      </c>
      <c r="C26" s="624">
        <v>0</v>
      </c>
      <c r="D26" s="609"/>
    </row>
    <row r="27" spans="1:4" ht="15">
      <c r="A27" s="607" t="s">
        <v>808</v>
      </c>
      <c r="B27" s="608" t="s">
        <v>809</v>
      </c>
      <c r="C27" s="624">
        <v>0</v>
      </c>
      <c r="D27" s="609"/>
    </row>
    <row r="28" spans="1:4" ht="15">
      <c r="A28" s="607" t="s">
        <v>810</v>
      </c>
      <c r="B28" s="608" t="s">
        <v>809</v>
      </c>
      <c r="C28" s="624">
        <v>0</v>
      </c>
      <c r="D28" s="609"/>
    </row>
    <row r="29" spans="1:4" ht="15">
      <c r="A29" s="607" t="s">
        <v>811</v>
      </c>
      <c r="B29" s="608" t="s">
        <v>809</v>
      </c>
      <c r="C29" s="624">
        <v>0</v>
      </c>
      <c r="D29" s="609"/>
    </row>
    <row r="30" spans="1:4" ht="15">
      <c r="A30" s="607" t="s">
        <v>812</v>
      </c>
      <c r="B30" s="608" t="s">
        <v>809</v>
      </c>
      <c r="C30" s="624">
        <v>0</v>
      </c>
      <c r="D30" s="609"/>
    </row>
    <row r="31" spans="1:4" ht="15">
      <c r="A31" s="607" t="s">
        <v>813</v>
      </c>
      <c r="B31" s="608" t="s">
        <v>809</v>
      </c>
      <c r="C31" s="624">
        <v>0</v>
      </c>
      <c r="D31" s="609"/>
    </row>
    <row r="32" spans="1:4" ht="15">
      <c r="A32" s="607" t="s">
        <v>814</v>
      </c>
      <c r="B32" s="608" t="s">
        <v>809</v>
      </c>
      <c r="C32" s="624">
        <v>0</v>
      </c>
      <c r="D32" s="609"/>
    </row>
    <row r="33" spans="1:4" ht="15">
      <c r="A33" s="607" t="s">
        <v>815</v>
      </c>
      <c r="B33" s="608" t="s">
        <v>809</v>
      </c>
      <c r="C33" s="624">
        <v>0</v>
      </c>
      <c r="D33" s="609"/>
    </row>
    <row r="34" spans="1:4" ht="15">
      <c r="A34" s="607" t="s">
        <v>816</v>
      </c>
      <c r="B34" s="608" t="s">
        <v>809</v>
      </c>
      <c r="C34" s="624">
        <v>0</v>
      </c>
      <c r="D34" s="609"/>
    </row>
    <row r="35" spans="1:4" ht="15">
      <c r="A35" s="607" t="s">
        <v>817</v>
      </c>
      <c r="B35" s="608" t="s">
        <v>809</v>
      </c>
      <c r="C35" s="624">
        <v>0</v>
      </c>
      <c r="D35" s="609"/>
    </row>
    <row r="36" spans="1:4" ht="15">
      <c r="A36" s="607" t="s">
        <v>818</v>
      </c>
      <c r="B36" s="608" t="s">
        <v>809</v>
      </c>
      <c r="C36" s="624">
        <v>0</v>
      </c>
      <c r="D36" s="609"/>
    </row>
    <row r="37" spans="1:4" ht="15">
      <c r="A37" s="607" t="s">
        <v>819</v>
      </c>
      <c r="B37" s="608" t="s">
        <v>809</v>
      </c>
      <c r="C37" s="624">
        <v>0</v>
      </c>
      <c r="D37" s="609"/>
    </row>
    <row r="38" spans="1:4" ht="15">
      <c r="A38" s="607" t="s">
        <v>820</v>
      </c>
      <c r="B38" s="608" t="s">
        <v>809</v>
      </c>
      <c r="C38" s="624">
        <v>0</v>
      </c>
      <c r="D38" s="609"/>
    </row>
    <row r="39" spans="1:4" ht="15">
      <c r="A39" s="607" t="s">
        <v>821</v>
      </c>
      <c r="B39" s="608" t="s">
        <v>809</v>
      </c>
      <c r="C39" s="624">
        <v>0</v>
      </c>
      <c r="D39" s="609"/>
    </row>
    <row r="40" spans="1:4" ht="15">
      <c r="A40" s="607" t="s">
        <v>822</v>
      </c>
      <c r="B40" s="608" t="s">
        <v>809</v>
      </c>
      <c r="C40" s="624">
        <v>0</v>
      </c>
      <c r="D40" s="609"/>
    </row>
    <row r="41" spans="1:4" ht="15">
      <c r="A41" s="607" t="s">
        <v>823</v>
      </c>
      <c r="B41" s="608" t="s">
        <v>824</v>
      </c>
      <c r="C41" s="624">
        <v>0</v>
      </c>
      <c r="D41" s="609"/>
    </row>
    <row r="42" spans="1:4" ht="15">
      <c r="A42" s="607" t="s">
        <v>825</v>
      </c>
      <c r="B42" s="608" t="s">
        <v>824</v>
      </c>
      <c r="C42" s="624">
        <v>0</v>
      </c>
      <c r="D42" s="609"/>
    </row>
    <row r="43" spans="1:4" ht="15">
      <c r="A43" s="607" t="s">
        <v>826</v>
      </c>
      <c r="B43" s="608" t="s">
        <v>824</v>
      </c>
      <c r="C43" s="624">
        <v>0</v>
      </c>
      <c r="D43" s="609"/>
    </row>
    <row r="44" spans="1:4" ht="15">
      <c r="A44" s="607" t="s">
        <v>827</v>
      </c>
      <c r="B44" s="608" t="s">
        <v>824</v>
      </c>
      <c r="C44" s="624">
        <v>0</v>
      </c>
      <c r="D44" s="609"/>
    </row>
    <row r="45" spans="1:4" ht="15">
      <c r="A45" s="607" t="s">
        <v>828</v>
      </c>
      <c r="B45" s="608" t="s">
        <v>829</v>
      </c>
      <c r="C45" s="624">
        <v>0</v>
      </c>
      <c r="D45" s="609"/>
    </row>
    <row r="46" spans="1:4" ht="15">
      <c r="A46" s="607" t="s">
        <v>830</v>
      </c>
      <c r="B46" s="608" t="s">
        <v>829</v>
      </c>
      <c r="C46" s="624">
        <v>0</v>
      </c>
      <c r="D46" s="609"/>
    </row>
    <row r="47" spans="1:4" ht="15">
      <c r="A47" s="607" t="s">
        <v>831</v>
      </c>
      <c r="B47" s="608" t="s">
        <v>829</v>
      </c>
      <c r="C47" s="624">
        <v>0</v>
      </c>
      <c r="D47" s="609"/>
    </row>
    <row r="48" spans="1:4" ht="15">
      <c r="A48" s="607" t="s">
        <v>832</v>
      </c>
      <c r="B48" s="608" t="s">
        <v>829</v>
      </c>
      <c r="C48" s="624">
        <v>0</v>
      </c>
      <c r="D48" s="609"/>
    </row>
    <row r="49" spans="1:4" ht="15">
      <c r="A49" s="607" t="s">
        <v>833</v>
      </c>
      <c r="B49" s="608" t="s">
        <v>824</v>
      </c>
      <c r="C49" s="624">
        <v>0</v>
      </c>
      <c r="D49" s="609"/>
    </row>
    <row r="50" spans="1:4" ht="15">
      <c r="A50" s="607" t="s">
        <v>834</v>
      </c>
      <c r="B50" s="608" t="s">
        <v>824</v>
      </c>
      <c r="C50" s="624">
        <v>0</v>
      </c>
      <c r="D50" s="609"/>
    </row>
    <row r="51" spans="1:4" ht="15">
      <c r="A51" s="607" t="s">
        <v>835</v>
      </c>
      <c r="B51" s="608" t="s">
        <v>824</v>
      </c>
      <c r="C51" s="624">
        <v>0</v>
      </c>
      <c r="D51" s="609"/>
    </row>
    <row r="52" spans="1:4" ht="15">
      <c r="A52" s="607" t="s">
        <v>836</v>
      </c>
      <c r="B52" s="608" t="s">
        <v>824</v>
      </c>
      <c r="C52" s="624">
        <v>0</v>
      </c>
      <c r="D52" s="609"/>
    </row>
    <row r="53" spans="1:4" ht="15">
      <c r="A53" s="607" t="s">
        <v>837</v>
      </c>
      <c r="B53" s="608" t="s">
        <v>824</v>
      </c>
      <c r="C53" s="624">
        <v>0</v>
      </c>
      <c r="D53" s="609"/>
    </row>
    <row r="54" spans="1:4" ht="15">
      <c r="A54" s="607" t="s">
        <v>838</v>
      </c>
      <c r="B54" s="608" t="s">
        <v>824</v>
      </c>
      <c r="C54" s="624">
        <v>0</v>
      </c>
      <c r="D54" s="609"/>
    </row>
    <row r="55" spans="1:4" ht="15">
      <c r="A55" s="607" t="s">
        <v>839</v>
      </c>
      <c r="B55" s="608" t="s">
        <v>840</v>
      </c>
      <c r="C55" s="624">
        <v>0</v>
      </c>
      <c r="D55" s="609"/>
    </row>
    <row r="56" spans="1:4" ht="15">
      <c r="A56" s="607" t="s">
        <v>841</v>
      </c>
      <c r="B56" s="608" t="s">
        <v>840</v>
      </c>
      <c r="C56" s="624">
        <v>0</v>
      </c>
      <c r="D56" s="609"/>
    </row>
    <row r="57" spans="1:4" ht="15">
      <c r="A57" s="607" t="s">
        <v>842</v>
      </c>
      <c r="B57" s="608" t="s">
        <v>843</v>
      </c>
      <c r="C57" s="624">
        <v>0</v>
      </c>
      <c r="D57" s="609"/>
    </row>
    <row r="58" spans="1:4" ht="15">
      <c r="A58" s="607" t="s">
        <v>844</v>
      </c>
      <c r="B58" s="608" t="s">
        <v>843</v>
      </c>
      <c r="C58" s="624">
        <v>0</v>
      </c>
      <c r="D58" s="609"/>
    </row>
    <row r="59" spans="1:4" ht="15">
      <c r="A59" s="607" t="s">
        <v>845</v>
      </c>
      <c r="B59" s="608" t="s">
        <v>843</v>
      </c>
      <c r="C59" s="624">
        <v>0</v>
      </c>
      <c r="D59" s="609"/>
    </row>
    <row r="60" spans="1:4" ht="15">
      <c r="A60" s="607" t="s">
        <v>846</v>
      </c>
      <c r="B60" s="608" t="s">
        <v>843</v>
      </c>
      <c r="C60" s="624">
        <v>0</v>
      </c>
      <c r="D60" s="609"/>
    </row>
    <row r="61" spans="1:4" ht="15">
      <c r="A61" s="607" t="s">
        <v>847</v>
      </c>
      <c r="B61" s="608" t="s">
        <v>843</v>
      </c>
      <c r="C61" s="624">
        <v>0</v>
      </c>
      <c r="D61" s="609"/>
    </row>
    <row r="62" spans="1:4" ht="15">
      <c r="A62" s="607" t="s">
        <v>848</v>
      </c>
      <c r="B62" s="608" t="s">
        <v>843</v>
      </c>
      <c r="C62" s="624">
        <v>0</v>
      </c>
      <c r="D62" s="609"/>
    </row>
    <row r="63" spans="1:4" ht="15">
      <c r="A63" s="607" t="s">
        <v>849</v>
      </c>
      <c r="B63" s="608" t="s">
        <v>843</v>
      </c>
      <c r="C63" s="624">
        <v>0</v>
      </c>
      <c r="D63" s="609"/>
    </row>
    <row r="64" spans="1:4" ht="15">
      <c r="A64" s="607" t="s">
        <v>850</v>
      </c>
      <c r="B64" s="608" t="s">
        <v>843</v>
      </c>
      <c r="C64" s="624">
        <v>0</v>
      </c>
      <c r="D64" s="609"/>
    </row>
    <row r="65" spans="1:4" ht="15">
      <c r="A65" s="607" t="s">
        <v>851</v>
      </c>
      <c r="B65" s="608" t="s">
        <v>843</v>
      </c>
      <c r="C65" s="624">
        <v>0</v>
      </c>
      <c r="D65" s="609"/>
    </row>
    <row r="66" spans="1:4" ht="15">
      <c r="A66" s="607" t="s">
        <v>852</v>
      </c>
      <c r="B66" s="608" t="s">
        <v>843</v>
      </c>
      <c r="C66" s="624">
        <v>0</v>
      </c>
      <c r="D66" s="609"/>
    </row>
    <row r="67" spans="1:4" ht="15">
      <c r="A67" s="607" t="s">
        <v>853</v>
      </c>
      <c r="B67" s="608" t="s">
        <v>843</v>
      </c>
      <c r="C67" s="624">
        <v>0</v>
      </c>
      <c r="D67" s="609"/>
    </row>
    <row r="68" spans="1:4" ht="15">
      <c r="A68" s="607" t="s">
        <v>854</v>
      </c>
      <c r="B68" s="608" t="s">
        <v>843</v>
      </c>
      <c r="C68" s="624">
        <v>0</v>
      </c>
      <c r="D68" s="609"/>
    </row>
    <row r="69" spans="1:4" ht="15">
      <c r="A69" s="607" t="s">
        <v>855</v>
      </c>
      <c r="B69" s="608" t="s">
        <v>843</v>
      </c>
      <c r="C69" s="624">
        <v>0</v>
      </c>
      <c r="D69" s="609"/>
    </row>
    <row r="70" spans="1:4" ht="15">
      <c r="A70" s="607" t="s">
        <v>856</v>
      </c>
      <c r="B70" s="608" t="s">
        <v>843</v>
      </c>
      <c r="C70" s="624">
        <v>0</v>
      </c>
      <c r="D70" s="609"/>
    </row>
    <row r="71" spans="1:4" ht="15">
      <c r="A71" s="607" t="s">
        <v>857</v>
      </c>
      <c r="B71" s="608" t="s">
        <v>843</v>
      </c>
      <c r="C71" s="624">
        <v>0</v>
      </c>
      <c r="D71" s="609"/>
    </row>
    <row r="72" spans="1:4" ht="15">
      <c r="A72" s="607" t="s">
        <v>858</v>
      </c>
      <c r="B72" s="608" t="s">
        <v>843</v>
      </c>
      <c r="C72" s="624">
        <v>0</v>
      </c>
      <c r="D72" s="609"/>
    </row>
    <row r="73" spans="1:4" ht="15">
      <c r="A73" s="607" t="s">
        <v>859</v>
      </c>
      <c r="B73" s="608" t="s">
        <v>843</v>
      </c>
      <c r="C73" s="624">
        <v>0</v>
      </c>
      <c r="D73" s="609"/>
    </row>
    <row r="74" spans="1:4" ht="15">
      <c r="A74" s="607" t="s">
        <v>860</v>
      </c>
      <c r="B74" s="608" t="s">
        <v>843</v>
      </c>
      <c r="C74" s="624">
        <v>0</v>
      </c>
      <c r="D74" s="609"/>
    </row>
    <row r="75" spans="1:4" ht="15">
      <c r="A75" s="607" t="s">
        <v>861</v>
      </c>
      <c r="B75" s="608" t="s">
        <v>843</v>
      </c>
      <c r="C75" s="624">
        <v>0</v>
      </c>
      <c r="D75" s="609"/>
    </row>
    <row r="76" spans="1:4" ht="15">
      <c r="A76" s="607" t="s">
        <v>862</v>
      </c>
      <c r="B76" s="608" t="s">
        <v>843</v>
      </c>
      <c r="C76" s="624">
        <v>0</v>
      </c>
      <c r="D76" s="609"/>
    </row>
    <row r="77" spans="1:4" ht="15">
      <c r="A77" s="607" t="s">
        <v>863</v>
      </c>
      <c r="B77" s="608" t="s">
        <v>843</v>
      </c>
      <c r="C77" s="624">
        <v>0</v>
      </c>
      <c r="D77" s="609"/>
    </row>
    <row r="78" spans="1:4" ht="15">
      <c r="A78" s="607" t="s">
        <v>864</v>
      </c>
      <c r="B78" s="608" t="s">
        <v>865</v>
      </c>
      <c r="C78" s="624">
        <v>0</v>
      </c>
      <c r="D78" s="609"/>
    </row>
    <row r="79" spans="1:4" ht="15">
      <c r="A79" s="607" t="s">
        <v>866</v>
      </c>
      <c r="B79" s="608" t="s">
        <v>865</v>
      </c>
      <c r="C79" s="624">
        <v>0</v>
      </c>
      <c r="D79" s="609"/>
    </row>
    <row r="80" spans="1:4" ht="15">
      <c r="A80" s="607" t="s">
        <v>867</v>
      </c>
      <c r="B80" s="608" t="s">
        <v>865</v>
      </c>
      <c r="C80" s="624">
        <v>0</v>
      </c>
      <c r="D80" s="609"/>
    </row>
    <row r="81" spans="1:4" ht="15">
      <c r="A81" s="607" t="s">
        <v>868</v>
      </c>
      <c r="B81" s="608" t="s">
        <v>865</v>
      </c>
      <c r="C81" s="624">
        <v>0</v>
      </c>
      <c r="D81" s="609"/>
    </row>
    <row r="82" spans="1:4" ht="15">
      <c r="A82" s="607" t="s">
        <v>869</v>
      </c>
      <c r="B82" s="608" t="s">
        <v>865</v>
      </c>
      <c r="C82" s="624">
        <v>0</v>
      </c>
      <c r="D82" s="609"/>
    </row>
    <row r="83" spans="1:4" ht="15">
      <c r="A83" s="607" t="s">
        <v>870</v>
      </c>
      <c r="B83" s="608" t="s">
        <v>865</v>
      </c>
      <c r="C83" s="624">
        <v>0</v>
      </c>
      <c r="D83" s="609"/>
    </row>
    <row r="84" spans="1:4" ht="15">
      <c r="A84" s="607" t="s">
        <v>871</v>
      </c>
      <c r="B84" s="608" t="s">
        <v>865</v>
      </c>
      <c r="C84" s="624">
        <v>0</v>
      </c>
      <c r="D84" s="609"/>
    </row>
    <row r="85" spans="1:4" ht="15">
      <c r="A85" s="607" t="s">
        <v>872</v>
      </c>
      <c r="B85" s="608" t="s">
        <v>865</v>
      </c>
      <c r="C85" s="624">
        <v>0</v>
      </c>
      <c r="D85" s="609"/>
    </row>
    <row r="86" spans="1:4" ht="15">
      <c r="A86" s="607" t="s">
        <v>873</v>
      </c>
      <c r="B86" s="608" t="s">
        <v>865</v>
      </c>
      <c r="C86" s="624">
        <v>0</v>
      </c>
      <c r="D86" s="609"/>
    </row>
    <row r="87" spans="1:4" ht="15">
      <c r="A87" s="607" t="s">
        <v>874</v>
      </c>
      <c r="B87" s="608" t="s">
        <v>865</v>
      </c>
      <c r="C87" s="624">
        <v>0</v>
      </c>
      <c r="D87" s="609"/>
    </row>
    <row r="88" spans="1:4" ht="15">
      <c r="A88" s="607" t="s">
        <v>875</v>
      </c>
      <c r="B88" s="608" t="s">
        <v>865</v>
      </c>
      <c r="C88" s="624">
        <v>0</v>
      </c>
      <c r="D88" s="609"/>
    </row>
    <row r="89" spans="1:4" ht="15">
      <c r="A89" s="607" t="s">
        <v>876</v>
      </c>
      <c r="B89" s="608" t="s">
        <v>865</v>
      </c>
      <c r="C89" s="624">
        <v>0</v>
      </c>
      <c r="D89" s="609"/>
    </row>
    <row r="90" spans="1:4" ht="15">
      <c r="A90" s="607" t="s">
        <v>877</v>
      </c>
      <c r="B90" s="608" t="s">
        <v>865</v>
      </c>
      <c r="C90" s="624">
        <v>0</v>
      </c>
      <c r="D90" s="609"/>
    </row>
    <row r="91" spans="1:4" ht="15">
      <c r="A91" s="607" t="s">
        <v>878</v>
      </c>
      <c r="B91" s="608" t="s">
        <v>865</v>
      </c>
      <c r="C91" s="624">
        <v>0</v>
      </c>
      <c r="D91" s="609"/>
    </row>
    <row r="92" spans="1:4" ht="15">
      <c r="A92" s="607" t="s">
        <v>879</v>
      </c>
      <c r="B92" s="608" t="s">
        <v>865</v>
      </c>
      <c r="C92" s="624">
        <v>0</v>
      </c>
      <c r="D92" s="609"/>
    </row>
    <row r="93" spans="1:4" ht="15">
      <c r="A93" s="607" t="s">
        <v>880</v>
      </c>
      <c r="B93" s="608" t="s">
        <v>843</v>
      </c>
      <c r="C93" s="624">
        <v>0</v>
      </c>
      <c r="D93" s="609"/>
    </row>
    <row r="94" spans="1:4" ht="15">
      <c r="A94" s="607" t="s">
        <v>881</v>
      </c>
      <c r="B94" s="608" t="s">
        <v>843</v>
      </c>
      <c r="C94" s="624">
        <v>0</v>
      </c>
      <c r="D94" s="609"/>
    </row>
    <row r="95" spans="1:4" ht="15">
      <c r="A95" s="607" t="s">
        <v>882</v>
      </c>
      <c r="B95" s="608" t="s">
        <v>843</v>
      </c>
      <c r="C95" s="624">
        <v>0</v>
      </c>
      <c r="D95" s="609"/>
    </row>
    <row r="96" spans="1:4" ht="15">
      <c r="A96" s="607" t="s">
        <v>883</v>
      </c>
      <c r="B96" s="608" t="s">
        <v>843</v>
      </c>
      <c r="C96" s="624">
        <v>0</v>
      </c>
      <c r="D96" s="609"/>
    </row>
    <row r="97" spans="1:4" ht="15">
      <c r="A97" s="607" t="s">
        <v>884</v>
      </c>
      <c r="B97" s="608" t="s">
        <v>843</v>
      </c>
      <c r="C97" s="624">
        <v>0</v>
      </c>
      <c r="D97" s="609"/>
    </row>
    <row r="98" spans="1:4" ht="15">
      <c r="A98" s="607" t="s">
        <v>885</v>
      </c>
      <c r="B98" s="608" t="s">
        <v>843</v>
      </c>
      <c r="C98" s="624">
        <v>0</v>
      </c>
      <c r="D98" s="609"/>
    </row>
    <row r="99" spans="1:4" ht="15">
      <c r="A99" s="607" t="s">
        <v>886</v>
      </c>
      <c r="B99" s="608" t="s">
        <v>843</v>
      </c>
      <c r="C99" s="624">
        <v>0</v>
      </c>
      <c r="D99" s="609"/>
    </row>
    <row r="100" spans="1:4" ht="15">
      <c r="A100" s="607" t="s">
        <v>887</v>
      </c>
      <c r="B100" s="608" t="s">
        <v>843</v>
      </c>
      <c r="C100" s="624">
        <v>0</v>
      </c>
      <c r="D100" s="609"/>
    </row>
    <row r="101" spans="1:4" ht="15">
      <c r="A101" s="607" t="s">
        <v>888</v>
      </c>
      <c r="B101" s="608" t="s">
        <v>843</v>
      </c>
      <c r="C101" s="624">
        <v>0</v>
      </c>
      <c r="D101" s="609"/>
    </row>
    <row r="102" spans="1:4" ht="15">
      <c r="A102" s="607" t="s">
        <v>889</v>
      </c>
      <c r="B102" s="608" t="s">
        <v>843</v>
      </c>
      <c r="C102" s="624">
        <v>0</v>
      </c>
      <c r="D102" s="609"/>
    </row>
    <row r="103" spans="1:4" ht="15">
      <c r="A103" s="607" t="s">
        <v>890</v>
      </c>
      <c r="B103" s="608" t="s">
        <v>843</v>
      </c>
      <c r="C103" s="624">
        <v>0</v>
      </c>
      <c r="D103" s="609"/>
    </row>
    <row r="104" spans="1:4" ht="15">
      <c r="A104" s="607" t="s">
        <v>891</v>
      </c>
      <c r="B104" s="608" t="s">
        <v>843</v>
      </c>
      <c r="C104" s="624">
        <v>0</v>
      </c>
      <c r="D104" s="609"/>
    </row>
    <row r="105" spans="1:4" ht="15">
      <c r="A105" s="607" t="s">
        <v>892</v>
      </c>
      <c r="B105" s="608" t="s">
        <v>843</v>
      </c>
      <c r="C105" s="624">
        <v>0</v>
      </c>
      <c r="D105" s="609"/>
    </row>
    <row r="106" spans="1:4" ht="15">
      <c r="A106" s="607" t="s">
        <v>893</v>
      </c>
      <c r="B106" s="608" t="s">
        <v>843</v>
      </c>
      <c r="C106" s="624">
        <v>0</v>
      </c>
      <c r="D106" s="609"/>
    </row>
    <row r="107" spans="1:4" ht="15">
      <c r="A107" s="607" t="s">
        <v>894</v>
      </c>
      <c r="B107" s="608" t="s">
        <v>843</v>
      </c>
      <c r="C107" s="624">
        <v>0</v>
      </c>
      <c r="D107" s="609"/>
    </row>
    <row r="108" spans="1:4" ht="15">
      <c r="A108" s="607" t="s">
        <v>895</v>
      </c>
      <c r="B108" s="608" t="s">
        <v>843</v>
      </c>
      <c r="C108" s="624">
        <v>0</v>
      </c>
      <c r="D108" s="609"/>
    </row>
    <row r="109" spans="1:4" ht="15">
      <c r="A109" s="607" t="s">
        <v>896</v>
      </c>
      <c r="B109" s="608" t="s">
        <v>843</v>
      </c>
      <c r="C109" s="624">
        <v>0</v>
      </c>
      <c r="D109" s="609"/>
    </row>
    <row r="110" spans="1:4" ht="15">
      <c r="A110" s="607" t="s">
        <v>897</v>
      </c>
      <c r="B110" s="608" t="s">
        <v>843</v>
      </c>
      <c r="C110" s="624">
        <v>0</v>
      </c>
      <c r="D110" s="609"/>
    </row>
    <row r="111" spans="1:4" ht="15">
      <c r="A111" s="607" t="s">
        <v>898</v>
      </c>
      <c r="B111" s="608" t="s">
        <v>843</v>
      </c>
      <c r="C111" s="624">
        <v>0</v>
      </c>
      <c r="D111" s="609"/>
    </row>
    <row r="112" spans="1:4" ht="15">
      <c r="A112" s="607" t="s">
        <v>899</v>
      </c>
      <c r="B112" s="608" t="s">
        <v>843</v>
      </c>
      <c r="C112" s="624">
        <v>0</v>
      </c>
      <c r="D112" s="609"/>
    </row>
    <row r="113" spans="1:4" ht="15">
      <c r="A113" s="607" t="s">
        <v>900</v>
      </c>
      <c r="B113" s="608" t="s">
        <v>843</v>
      </c>
      <c r="C113" s="624">
        <v>0</v>
      </c>
      <c r="D113" s="609"/>
    </row>
    <row r="114" spans="1:4" ht="15">
      <c r="A114" s="607" t="s">
        <v>901</v>
      </c>
      <c r="B114" s="608" t="s">
        <v>843</v>
      </c>
      <c r="C114" s="624">
        <v>0</v>
      </c>
      <c r="D114" s="609"/>
    </row>
    <row r="115" spans="1:4" ht="15">
      <c r="A115" s="607" t="s">
        <v>902</v>
      </c>
      <c r="B115" s="608" t="s">
        <v>843</v>
      </c>
      <c r="C115" s="624">
        <v>0</v>
      </c>
      <c r="D115" s="609"/>
    </row>
    <row r="116" spans="1:4" ht="15">
      <c r="A116" s="607" t="s">
        <v>903</v>
      </c>
      <c r="B116" s="608" t="s">
        <v>843</v>
      </c>
      <c r="C116" s="624">
        <v>0</v>
      </c>
      <c r="D116" s="609"/>
    </row>
    <row r="117" spans="1:4" ht="15">
      <c r="A117" s="607" t="s">
        <v>904</v>
      </c>
      <c r="B117" s="608" t="s">
        <v>843</v>
      </c>
      <c r="C117" s="624">
        <v>0</v>
      </c>
      <c r="D117" s="609"/>
    </row>
    <row r="118" spans="1:4" ht="15">
      <c r="A118" s="607" t="s">
        <v>905</v>
      </c>
      <c r="B118" s="608" t="s">
        <v>843</v>
      </c>
      <c r="C118" s="624">
        <v>0</v>
      </c>
      <c r="D118" s="609"/>
    </row>
    <row r="119" spans="1:4" ht="15">
      <c r="A119" s="607" t="s">
        <v>906</v>
      </c>
      <c r="B119" s="608" t="s">
        <v>843</v>
      </c>
      <c r="C119" s="624">
        <v>0</v>
      </c>
      <c r="D119" s="609"/>
    </row>
    <row r="120" spans="1:4" ht="15">
      <c r="A120" s="607" t="s">
        <v>907</v>
      </c>
      <c r="B120" s="608" t="s">
        <v>843</v>
      </c>
      <c r="C120" s="624">
        <v>0</v>
      </c>
      <c r="D120" s="609"/>
    </row>
    <row r="121" spans="1:4" ht="15">
      <c r="A121" s="607" t="s">
        <v>908</v>
      </c>
      <c r="B121" s="608" t="s">
        <v>843</v>
      </c>
      <c r="C121" s="624">
        <v>0</v>
      </c>
      <c r="D121" s="609"/>
    </row>
    <row r="122" spans="1:4" ht="15">
      <c r="A122" s="607" t="s">
        <v>909</v>
      </c>
      <c r="B122" s="608" t="s">
        <v>843</v>
      </c>
      <c r="C122" s="624">
        <v>0</v>
      </c>
      <c r="D122" s="609"/>
    </row>
    <row r="123" spans="1:4" ht="15">
      <c r="A123" s="607" t="s">
        <v>910</v>
      </c>
      <c r="B123" s="608" t="s">
        <v>843</v>
      </c>
      <c r="C123" s="624">
        <v>0</v>
      </c>
      <c r="D123" s="609"/>
    </row>
    <row r="124" spans="1:4" ht="15">
      <c r="A124" s="607" t="s">
        <v>911</v>
      </c>
      <c r="B124" s="608" t="s">
        <v>865</v>
      </c>
      <c r="C124" s="624">
        <v>0</v>
      </c>
      <c r="D124" s="609"/>
    </row>
    <row r="125" spans="1:4" ht="15">
      <c r="A125" s="607" t="s">
        <v>912</v>
      </c>
      <c r="B125" s="608" t="s">
        <v>865</v>
      </c>
      <c r="C125" s="624">
        <v>0</v>
      </c>
      <c r="D125" s="609"/>
    </row>
    <row r="126" spans="1:4" ht="15">
      <c r="A126" s="607" t="s">
        <v>913</v>
      </c>
      <c r="B126" s="608" t="s">
        <v>865</v>
      </c>
      <c r="C126" s="624">
        <v>0</v>
      </c>
      <c r="D126" s="609"/>
    </row>
    <row r="127" spans="1:4" ht="15">
      <c r="A127" s="607" t="s">
        <v>914</v>
      </c>
      <c r="B127" s="608" t="s">
        <v>865</v>
      </c>
      <c r="C127" s="624">
        <v>0</v>
      </c>
      <c r="D127" s="609"/>
    </row>
    <row r="128" spans="1:4" ht="15">
      <c r="A128" s="607" t="s">
        <v>915</v>
      </c>
      <c r="B128" s="608" t="s">
        <v>865</v>
      </c>
      <c r="C128" s="624">
        <v>0</v>
      </c>
      <c r="D128" s="609"/>
    </row>
    <row r="129" spans="1:4" ht="15">
      <c r="A129" s="607" t="s">
        <v>916</v>
      </c>
      <c r="B129" s="608" t="s">
        <v>865</v>
      </c>
      <c r="C129" s="624">
        <v>0</v>
      </c>
      <c r="D129" s="609"/>
    </row>
    <row r="130" spans="1:4" ht="15">
      <c r="A130" s="607" t="s">
        <v>917</v>
      </c>
      <c r="B130" s="608" t="s">
        <v>865</v>
      </c>
      <c r="C130" s="624">
        <v>0</v>
      </c>
      <c r="D130" s="609"/>
    </row>
    <row r="131" spans="1:4" ht="15">
      <c r="A131" s="607" t="s">
        <v>918</v>
      </c>
      <c r="B131" s="608" t="s">
        <v>865</v>
      </c>
      <c r="C131" s="624">
        <v>0</v>
      </c>
      <c r="D131" s="609"/>
    </row>
    <row r="132" spans="1:4" ht="15">
      <c r="A132" s="607" t="s">
        <v>919</v>
      </c>
      <c r="B132" s="608" t="s">
        <v>865</v>
      </c>
      <c r="C132" s="624">
        <v>0</v>
      </c>
      <c r="D132" s="609"/>
    </row>
    <row r="133" spans="1:4" ht="15">
      <c r="A133" s="607" t="s">
        <v>920</v>
      </c>
      <c r="B133" s="608" t="s">
        <v>865</v>
      </c>
      <c r="C133" s="624">
        <v>0</v>
      </c>
      <c r="D133" s="609"/>
    </row>
    <row r="134" spans="1:4" ht="15">
      <c r="A134" s="607" t="s">
        <v>921</v>
      </c>
      <c r="B134" s="608" t="s">
        <v>865</v>
      </c>
      <c r="C134" s="624">
        <v>0</v>
      </c>
      <c r="D134" s="609"/>
    </row>
    <row r="135" spans="1:4" ht="15">
      <c r="A135" s="607" t="s">
        <v>922</v>
      </c>
      <c r="B135" s="608" t="s">
        <v>865</v>
      </c>
      <c r="C135" s="624">
        <v>0</v>
      </c>
      <c r="D135" s="609"/>
    </row>
    <row r="136" spans="1:4" ht="15">
      <c r="A136" s="607" t="s">
        <v>923</v>
      </c>
      <c r="B136" s="608" t="s">
        <v>865</v>
      </c>
      <c r="C136" s="624">
        <v>0</v>
      </c>
      <c r="D136" s="609"/>
    </row>
    <row r="137" spans="1:4" ht="15">
      <c r="A137" s="607" t="s">
        <v>924</v>
      </c>
      <c r="B137" s="608" t="s">
        <v>865</v>
      </c>
      <c r="C137" s="624">
        <v>0</v>
      </c>
      <c r="D137" s="609"/>
    </row>
    <row r="138" spans="1:4" ht="15">
      <c r="A138" s="607" t="s">
        <v>925</v>
      </c>
      <c r="B138" s="608" t="s">
        <v>865</v>
      </c>
      <c r="C138" s="624">
        <v>0</v>
      </c>
      <c r="D138" s="609"/>
    </row>
    <row r="139" spans="1:4" ht="15">
      <c r="A139" s="607" t="s">
        <v>926</v>
      </c>
      <c r="B139" s="608" t="s">
        <v>865</v>
      </c>
      <c r="C139" s="624">
        <v>0</v>
      </c>
      <c r="D139" s="609"/>
    </row>
    <row r="140" spans="1:4" ht="15">
      <c r="A140" s="607" t="s">
        <v>927</v>
      </c>
      <c r="B140" s="608" t="s">
        <v>865</v>
      </c>
      <c r="C140" s="624">
        <v>0</v>
      </c>
      <c r="D140" s="609"/>
    </row>
    <row r="141" spans="1:4" ht="15">
      <c r="A141" s="607" t="s">
        <v>928</v>
      </c>
      <c r="B141" s="608" t="s">
        <v>865</v>
      </c>
      <c r="C141" s="624">
        <v>0</v>
      </c>
      <c r="D141" s="609"/>
    </row>
    <row r="142" spans="1:4" ht="15">
      <c r="A142" s="607" t="s">
        <v>929</v>
      </c>
      <c r="B142" s="608" t="s">
        <v>865</v>
      </c>
      <c r="C142" s="624">
        <v>0</v>
      </c>
      <c r="D142" s="609"/>
    </row>
    <row r="143" spans="1:4" ht="15">
      <c r="A143" s="607" t="s">
        <v>930</v>
      </c>
      <c r="B143" s="608" t="s">
        <v>865</v>
      </c>
      <c r="C143" s="624">
        <v>0</v>
      </c>
      <c r="D143" s="609"/>
    </row>
    <row r="144" spans="1:4" ht="15">
      <c r="A144" s="607" t="s">
        <v>931</v>
      </c>
      <c r="B144" s="608" t="s">
        <v>865</v>
      </c>
      <c r="C144" s="624">
        <v>0</v>
      </c>
      <c r="D144" s="609"/>
    </row>
    <row r="145" spans="1:4" ht="15">
      <c r="A145" s="607" t="s">
        <v>932</v>
      </c>
      <c r="B145" s="608" t="s">
        <v>865</v>
      </c>
      <c r="C145" s="624">
        <v>0</v>
      </c>
      <c r="D145" s="609"/>
    </row>
    <row r="146" spans="1:4" ht="15">
      <c r="A146" s="607" t="s">
        <v>933</v>
      </c>
      <c r="B146" s="608" t="s">
        <v>865</v>
      </c>
      <c r="C146" s="624">
        <v>0</v>
      </c>
      <c r="D146" s="609"/>
    </row>
    <row r="147" spans="1:4" ht="15">
      <c r="A147" s="607" t="s">
        <v>934</v>
      </c>
      <c r="B147" s="608" t="s">
        <v>865</v>
      </c>
      <c r="C147" s="624">
        <v>0</v>
      </c>
      <c r="D147" s="609"/>
    </row>
    <row r="148" spans="1:4" ht="15">
      <c r="A148" s="607" t="s">
        <v>935</v>
      </c>
      <c r="B148" s="608" t="s">
        <v>865</v>
      </c>
      <c r="C148" s="624">
        <v>0</v>
      </c>
      <c r="D148" s="609"/>
    </row>
    <row r="149" spans="1:4" ht="15">
      <c r="A149" s="607" t="s">
        <v>936</v>
      </c>
      <c r="B149" s="608" t="s">
        <v>865</v>
      </c>
      <c r="C149" s="624">
        <v>0</v>
      </c>
      <c r="D149" s="609"/>
    </row>
    <row r="150" spans="1:4" ht="15">
      <c r="A150" s="607" t="s">
        <v>937</v>
      </c>
      <c r="B150" s="608" t="s">
        <v>865</v>
      </c>
      <c r="C150" s="624">
        <v>0</v>
      </c>
      <c r="D150" s="609"/>
    </row>
    <row r="151" spans="1:4" ht="15">
      <c r="A151" s="607" t="s">
        <v>938</v>
      </c>
      <c r="B151" s="608" t="s">
        <v>865</v>
      </c>
      <c r="C151" s="624">
        <v>0</v>
      </c>
      <c r="D151" s="609"/>
    </row>
    <row r="152" spans="1:4" ht="15">
      <c r="A152" s="607" t="s">
        <v>939</v>
      </c>
      <c r="B152" s="608" t="s">
        <v>865</v>
      </c>
      <c r="C152" s="624">
        <v>0</v>
      </c>
      <c r="D152" s="609"/>
    </row>
    <row r="153" spans="1:4" ht="15">
      <c r="A153" s="607" t="s">
        <v>940</v>
      </c>
      <c r="B153" s="608" t="s">
        <v>865</v>
      </c>
      <c r="C153" s="624">
        <v>0</v>
      </c>
      <c r="D153" s="609"/>
    </row>
    <row r="154" spans="1:4" ht="15">
      <c r="A154" s="607" t="s">
        <v>941</v>
      </c>
      <c r="B154" s="608" t="s">
        <v>865</v>
      </c>
      <c r="C154" s="624">
        <v>0</v>
      </c>
      <c r="D154" s="609"/>
    </row>
    <row r="155" spans="1:4" ht="15">
      <c r="A155" s="607" t="s">
        <v>942</v>
      </c>
      <c r="B155" s="608" t="s">
        <v>843</v>
      </c>
      <c r="C155" s="624">
        <v>0</v>
      </c>
      <c r="D155" s="609"/>
    </row>
    <row r="156" spans="1:4" ht="15">
      <c r="A156" s="607" t="s">
        <v>943</v>
      </c>
      <c r="B156" s="608" t="s">
        <v>843</v>
      </c>
      <c r="C156" s="624">
        <v>0</v>
      </c>
      <c r="D156" s="609"/>
    </row>
    <row r="157" spans="1:4" ht="15">
      <c r="A157" s="607" t="s">
        <v>944</v>
      </c>
      <c r="B157" s="608" t="s">
        <v>843</v>
      </c>
      <c r="C157" s="624">
        <v>0</v>
      </c>
      <c r="D157" s="609"/>
    </row>
    <row r="158" spans="1:4" ht="15">
      <c r="A158" s="607" t="s">
        <v>945</v>
      </c>
      <c r="B158" s="608" t="s">
        <v>843</v>
      </c>
      <c r="C158" s="624">
        <v>0</v>
      </c>
      <c r="D158" s="609"/>
    </row>
    <row r="159" spans="1:4" ht="15">
      <c r="A159" s="607" t="s">
        <v>946</v>
      </c>
      <c r="B159" s="608" t="s">
        <v>843</v>
      </c>
      <c r="C159" s="624">
        <v>0</v>
      </c>
      <c r="D159" s="609"/>
    </row>
    <row r="160" spans="1:4" ht="15">
      <c r="A160" s="607" t="s">
        <v>947</v>
      </c>
      <c r="B160" s="608" t="s">
        <v>843</v>
      </c>
      <c r="C160" s="624">
        <v>0</v>
      </c>
      <c r="D160" s="609"/>
    </row>
    <row r="161" spans="1:4" ht="15">
      <c r="A161" s="607" t="s">
        <v>948</v>
      </c>
      <c r="B161" s="608" t="s">
        <v>843</v>
      </c>
      <c r="C161" s="624">
        <v>0</v>
      </c>
      <c r="D161" s="609"/>
    </row>
    <row r="162" spans="1:4" ht="15">
      <c r="A162" s="607" t="s">
        <v>949</v>
      </c>
      <c r="B162" s="608" t="s">
        <v>843</v>
      </c>
      <c r="C162" s="624">
        <v>0</v>
      </c>
      <c r="D162" s="609"/>
    </row>
    <row r="163" spans="1:4" ht="15">
      <c r="A163" s="607" t="s">
        <v>950</v>
      </c>
      <c r="B163" s="608" t="s">
        <v>843</v>
      </c>
      <c r="C163" s="624">
        <v>0</v>
      </c>
      <c r="D163" s="609"/>
    </row>
    <row r="164" spans="1:4" ht="15">
      <c r="A164" s="607" t="s">
        <v>951</v>
      </c>
      <c r="B164" s="608" t="s">
        <v>843</v>
      </c>
      <c r="C164" s="624">
        <v>0</v>
      </c>
      <c r="D164" s="609"/>
    </row>
    <row r="165" spans="1:4" ht="15">
      <c r="A165" s="607" t="s">
        <v>952</v>
      </c>
      <c r="B165" s="608" t="s">
        <v>843</v>
      </c>
      <c r="C165" s="624">
        <v>0</v>
      </c>
      <c r="D165" s="609"/>
    </row>
    <row r="166" spans="1:4" ht="15">
      <c r="A166" s="607" t="s">
        <v>953</v>
      </c>
      <c r="B166" s="608" t="s">
        <v>843</v>
      </c>
      <c r="C166" s="624">
        <v>0</v>
      </c>
      <c r="D166" s="609"/>
    </row>
    <row r="167" spans="1:4" ht="15">
      <c r="A167" s="607" t="s">
        <v>954</v>
      </c>
      <c r="B167" s="608" t="s">
        <v>843</v>
      </c>
      <c r="C167" s="624">
        <v>0</v>
      </c>
      <c r="D167" s="609"/>
    </row>
    <row r="168" spans="1:4" ht="15">
      <c r="A168" s="607" t="s">
        <v>955</v>
      </c>
      <c r="B168" s="608" t="s">
        <v>843</v>
      </c>
      <c r="C168" s="624">
        <v>0</v>
      </c>
      <c r="D168" s="609"/>
    </row>
    <row r="169" spans="1:4" ht="15">
      <c r="A169" s="607" t="s">
        <v>956</v>
      </c>
      <c r="B169" s="608" t="s">
        <v>843</v>
      </c>
      <c r="C169" s="624">
        <v>0</v>
      </c>
      <c r="D169" s="609"/>
    </row>
    <row r="170" spans="1:4" ht="15">
      <c r="A170" s="607" t="s">
        <v>957</v>
      </c>
      <c r="B170" s="608" t="s">
        <v>843</v>
      </c>
      <c r="C170" s="624">
        <v>0</v>
      </c>
      <c r="D170" s="609"/>
    </row>
    <row r="171" spans="1:4" ht="15">
      <c r="A171" s="607" t="s">
        <v>958</v>
      </c>
      <c r="B171" s="608" t="s">
        <v>843</v>
      </c>
      <c r="C171" s="624">
        <v>0</v>
      </c>
      <c r="D171" s="609"/>
    </row>
    <row r="172" spans="1:4" ht="15">
      <c r="A172" s="607" t="s">
        <v>959</v>
      </c>
      <c r="B172" s="608" t="s">
        <v>843</v>
      </c>
      <c r="C172" s="624">
        <v>0</v>
      </c>
      <c r="D172" s="609"/>
    </row>
    <row r="173" spans="1:4" ht="15">
      <c r="A173" s="607" t="s">
        <v>960</v>
      </c>
      <c r="B173" s="608" t="s">
        <v>843</v>
      </c>
      <c r="C173" s="624">
        <v>0</v>
      </c>
      <c r="D173" s="609"/>
    </row>
    <row r="174" spans="1:4" ht="15">
      <c r="A174" s="607" t="s">
        <v>961</v>
      </c>
      <c r="B174" s="608" t="s">
        <v>843</v>
      </c>
      <c r="C174" s="624">
        <v>0</v>
      </c>
      <c r="D174" s="609"/>
    </row>
    <row r="175" spans="1:4" ht="15">
      <c r="A175" s="607" t="s">
        <v>962</v>
      </c>
      <c r="B175" s="608" t="s">
        <v>843</v>
      </c>
      <c r="C175" s="624">
        <v>0</v>
      </c>
      <c r="D175" s="609"/>
    </row>
    <row r="176" spans="1:4" ht="15">
      <c r="A176" s="607" t="s">
        <v>963</v>
      </c>
      <c r="B176" s="608" t="s">
        <v>843</v>
      </c>
      <c r="C176" s="624">
        <v>0</v>
      </c>
      <c r="D176" s="609"/>
    </row>
    <row r="177" spans="1:4" ht="15">
      <c r="A177" s="607" t="s">
        <v>964</v>
      </c>
      <c r="B177" s="608" t="s">
        <v>843</v>
      </c>
      <c r="C177" s="624">
        <v>0</v>
      </c>
      <c r="D177" s="609"/>
    </row>
    <row r="178" spans="1:4" ht="15">
      <c r="A178" s="607" t="s">
        <v>965</v>
      </c>
      <c r="B178" s="608" t="s">
        <v>843</v>
      </c>
      <c r="C178" s="624">
        <v>0</v>
      </c>
      <c r="D178" s="609"/>
    </row>
    <row r="179" spans="1:4" ht="15">
      <c r="A179" s="607" t="s">
        <v>966</v>
      </c>
      <c r="B179" s="608" t="s">
        <v>843</v>
      </c>
      <c r="C179" s="624">
        <v>0</v>
      </c>
      <c r="D179" s="609"/>
    </row>
    <row r="180" spans="1:4" ht="15">
      <c r="A180" s="607" t="s">
        <v>967</v>
      </c>
      <c r="B180" s="608" t="s">
        <v>843</v>
      </c>
      <c r="C180" s="624">
        <v>0</v>
      </c>
      <c r="D180" s="609"/>
    </row>
    <row r="181" spans="1:4" ht="15">
      <c r="A181" s="607" t="s">
        <v>968</v>
      </c>
      <c r="B181" s="608" t="s">
        <v>843</v>
      </c>
      <c r="C181" s="624">
        <v>0</v>
      </c>
      <c r="D181" s="609"/>
    </row>
    <row r="182" spans="1:4" ht="15">
      <c r="A182" s="607" t="s">
        <v>969</v>
      </c>
      <c r="B182" s="608" t="s">
        <v>843</v>
      </c>
      <c r="C182" s="624">
        <v>0</v>
      </c>
      <c r="D182" s="609"/>
    </row>
    <row r="183" spans="1:4" ht="15">
      <c r="A183" s="607" t="s">
        <v>970</v>
      </c>
      <c r="B183" s="608" t="s">
        <v>843</v>
      </c>
      <c r="C183" s="624">
        <v>0</v>
      </c>
      <c r="D183" s="609"/>
    </row>
    <row r="184" spans="1:4" ht="15">
      <c r="A184" s="607" t="s">
        <v>971</v>
      </c>
      <c r="B184" s="608" t="s">
        <v>843</v>
      </c>
      <c r="C184" s="624">
        <v>0</v>
      </c>
      <c r="D184" s="609"/>
    </row>
    <row r="185" spans="1:4" ht="15">
      <c r="A185" s="607" t="s">
        <v>972</v>
      </c>
      <c r="B185" s="608" t="s">
        <v>973</v>
      </c>
      <c r="C185" s="624">
        <v>0</v>
      </c>
      <c r="D185" s="609"/>
    </row>
    <row r="186" spans="1:4" ht="15">
      <c r="A186" s="607" t="s">
        <v>974</v>
      </c>
      <c r="B186" s="608" t="s">
        <v>865</v>
      </c>
      <c r="C186" s="624">
        <v>0</v>
      </c>
      <c r="D186" s="609"/>
    </row>
    <row r="187" spans="1:4" ht="15">
      <c r="A187" s="607" t="s">
        <v>975</v>
      </c>
      <c r="B187" s="608" t="s">
        <v>865</v>
      </c>
      <c r="C187" s="624">
        <v>0</v>
      </c>
      <c r="D187" s="609"/>
    </row>
    <row r="188" spans="1:4" ht="15">
      <c r="A188" s="607" t="s">
        <v>976</v>
      </c>
      <c r="B188" s="608" t="s">
        <v>865</v>
      </c>
      <c r="C188" s="624">
        <v>0</v>
      </c>
      <c r="D188" s="609"/>
    </row>
    <row r="189" spans="1:4" ht="15">
      <c r="A189" s="607" t="s">
        <v>977</v>
      </c>
      <c r="B189" s="608" t="s">
        <v>865</v>
      </c>
      <c r="C189" s="624">
        <v>0</v>
      </c>
      <c r="D189" s="609"/>
    </row>
    <row r="190" spans="1:4" ht="15">
      <c r="A190" s="607" t="s">
        <v>978</v>
      </c>
      <c r="B190" s="608" t="s">
        <v>865</v>
      </c>
      <c r="C190" s="624">
        <v>0</v>
      </c>
      <c r="D190" s="609"/>
    </row>
    <row r="191" spans="1:4" ht="15">
      <c r="A191" s="607" t="s">
        <v>979</v>
      </c>
      <c r="B191" s="608" t="s">
        <v>865</v>
      </c>
      <c r="C191" s="624">
        <v>0</v>
      </c>
      <c r="D191" s="609"/>
    </row>
    <row r="192" spans="1:4" ht="15">
      <c r="A192" s="607" t="s">
        <v>980</v>
      </c>
      <c r="B192" s="608" t="s">
        <v>981</v>
      </c>
      <c r="C192" s="624">
        <v>0</v>
      </c>
      <c r="D192" s="609"/>
    </row>
    <row r="193" spans="1:4" ht="15">
      <c r="A193" s="607" t="s">
        <v>982</v>
      </c>
      <c r="B193" s="608" t="s">
        <v>981</v>
      </c>
      <c r="C193" s="624">
        <v>0</v>
      </c>
      <c r="D193" s="609"/>
    </row>
    <row r="194" spans="1:4" ht="15">
      <c r="A194" s="607" t="s">
        <v>983</v>
      </c>
      <c r="B194" s="608" t="s">
        <v>981</v>
      </c>
      <c r="C194" s="624">
        <v>0</v>
      </c>
      <c r="D194" s="609"/>
    </row>
    <row r="195" spans="1:4" ht="15">
      <c r="A195" s="607" t="s">
        <v>984</v>
      </c>
      <c r="B195" s="608" t="s">
        <v>981</v>
      </c>
      <c r="C195" s="624">
        <v>0</v>
      </c>
      <c r="D195" s="609"/>
    </row>
    <row r="196" spans="1:4" ht="15">
      <c r="A196" s="607" t="s">
        <v>985</v>
      </c>
      <c r="B196" s="608" t="s">
        <v>981</v>
      </c>
      <c r="C196" s="624">
        <v>0</v>
      </c>
      <c r="D196" s="609"/>
    </row>
    <row r="197" spans="1:4" ht="15">
      <c r="A197" s="607" t="s">
        <v>986</v>
      </c>
      <c r="B197" s="608" t="s">
        <v>987</v>
      </c>
      <c r="C197" s="624">
        <v>0</v>
      </c>
      <c r="D197" s="609"/>
    </row>
    <row r="198" spans="1:4" ht="15">
      <c r="A198" s="607" t="s">
        <v>988</v>
      </c>
      <c r="B198" s="608" t="s">
        <v>987</v>
      </c>
      <c r="C198" s="624">
        <v>0</v>
      </c>
      <c r="D198" s="609"/>
    </row>
    <row r="199" spans="1:4" ht="15">
      <c r="A199" s="607" t="s">
        <v>989</v>
      </c>
      <c r="B199" s="608" t="s">
        <v>987</v>
      </c>
      <c r="C199" s="624">
        <v>0</v>
      </c>
      <c r="D199" s="609"/>
    </row>
    <row r="200" spans="1:4" ht="15">
      <c r="A200" s="607" t="s">
        <v>990</v>
      </c>
      <c r="B200" s="608" t="s">
        <v>987</v>
      </c>
      <c r="C200" s="624">
        <v>0</v>
      </c>
      <c r="D200" s="609"/>
    </row>
    <row r="201" spans="1:4" ht="15">
      <c r="A201" s="607" t="s">
        <v>991</v>
      </c>
      <c r="B201" s="608" t="s">
        <v>987</v>
      </c>
      <c r="C201" s="624">
        <v>0</v>
      </c>
      <c r="D201" s="609"/>
    </row>
    <row r="202" spans="1:4" ht="15">
      <c r="A202" s="607" t="s">
        <v>992</v>
      </c>
      <c r="B202" s="608" t="s">
        <v>987</v>
      </c>
      <c r="C202" s="624">
        <v>0</v>
      </c>
      <c r="D202" s="609"/>
    </row>
    <row r="203" spans="1:4" ht="15">
      <c r="A203" s="607" t="s">
        <v>993</v>
      </c>
      <c r="B203" s="608" t="s">
        <v>987</v>
      </c>
      <c r="C203" s="624">
        <v>0</v>
      </c>
      <c r="D203" s="609"/>
    </row>
    <row r="204" spans="1:4" ht="15">
      <c r="A204" s="607" t="s">
        <v>994</v>
      </c>
      <c r="B204" s="608" t="s">
        <v>987</v>
      </c>
      <c r="C204" s="624">
        <v>0</v>
      </c>
      <c r="D204" s="609"/>
    </row>
    <row r="205" spans="1:4" ht="15">
      <c r="A205" s="607" t="s">
        <v>995</v>
      </c>
      <c r="B205" s="608" t="s">
        <v>987</v>
      </c>
      <c r="C205" s="624">
        <v>0</v>
      </c>
      <c r="D205" s="609"/>
    </row>
    <row r="206" spans="1:4" ht="15">
      <c r="A206" s="607" t="s">
        <v>996</v>
      </c>
      <c r="B206" s="608" t="s">
        <v>987</v>
      </c>
      <c r="C206" s="624">
        <v>0</v>
      </c>
      <c r="D206" s="609"/>
    </row>
    <row r="207" spans="1:4" ht="15">
      <c r="A207" s="607" t="s">
        <v>997</v>
      </c>
      <c r="B207" s="608" t="s">
        <v>987</v>
      </c>
      <c r="C207" s="624">
        <v>0</v>
      </c>
      <c r="D207" s="609"/>
    </row>
    <row r="208" spans="1:4" ht="15">
      <c r="A208" s="607" t="s">
        <v>998</v>
      </c>
      <c r="B208" s="608" t="s">
        <v>987</v>
      </c>
      <c r="C208" s="624">
        <v>0</v>
      </c>
      <c r="D208" s="609"/>
    </row>
    <row r="209" spans="1:4" ht="15">
      <c r="A209" s="607" t="s">
        <v>999</v>
      </c>
      <c r="B209" s="608" t="s">
        <v>987</v>
      </c>
      <c r="C209" s="624">
        <v>0</v>
      </c>
      <c r="D209" s="609"/>
    </row>
    <row r="210" spans="1:4" ht="15">
      <c r="A210" s="607" t="s">
        <v>1000</v>
      </c>
      <c r="B210" s="608" t="s">
        <v>987</v>
      </c>
      <c r="C210" s="624">
        <v>0</v>
      </c>
      <c r="D210" s="609"/>
    </row>
    <row r="211" spans="1:4" ht="15">
      <c r="A211" s="607" t="s">
        <v>1001</v>
      </c>
      <c r="B211" s="608" t="s">
        <v>973</v>
      </c>
      <c r="C211" s="624">
        <v>0</v>
      </c>
      <c r="D211" s="609"/>
    </row>
    <row r="212" spans="1:4" ht="15">
      <c r="A212" s="607" t="s">
        <v>1002</v>
      </c>
      <c r="B212" s="608" t="s">
        <v>973</v>
      </c>
      <c r="C212" s="624">
        <v>0</v>
      </c>
      <c r="D212" s="609"/>
    </row>
    <row r="213" spans="1:4" ht="15">
      <c r="A213" s="607" t="s">
        <v>1003</v>
      </c>
      <c r="B213" s="608" t="s">
        <v>973</v>
      </c>
      <c r="C213" s="624">
        <v>0</v>
      </c>
      <c r="D213" s="609"/>
    </row>
    <row r="214" spans="1:4" ht="15">
      <c r="A214" s="607" t="s">
        <v>1004</v>
      </c>
      <c r="B214" s="608" t="s">
        <v>973</v>
      </c>
      <c r="C214" s="624">
        <v>0</v>
      </c>
      <c r="D214" s="609"/>
    </row>
    <row r="215" spans="1:4" ht="15">
      <c r="A215" s="607" t="s">
        <v>1005</v>
      </c>
      <c r="B215" s="608" t="s">
        <v>973</v>
      </c>
      <c r="C215" s="624">
        <v>0</v>
      </c>
      <c r="D215" s="609"/>
    </row>
    <row r="216" spans="1:4" ht="15">
      <c r="A216" s="607" t="s">
        <v>1006</v>
      </c>
      <c r="B216" s="608" t="s">
        <v>973</v>
      </c>
      <c r="C216" s="624">
        <v>0</v>
      </c>
      <c r="D216" s="609"/>
    </row>
    <row r="217" spans="1:4" ht="15">
      <c r="A217" s="607" t="s">
        <v>1007</v>
      </c>
      <c r="B217" s="608" t="s">
        <v>973</v>
      </c>
      <c r="C217" s="624">
        <v>0</v>
      </c>
      <c r="D217" s="609"/>
    </row>
    <row r="218" spans="1:4" ht="15">
      <c r="A218" s="607" t="s">
        <v>1008</v>
      </c>
      <c r="B218" s="608" t="s">
        <v>973</v>
      </c>
      <c r="C218" s="624">
        <v>0</v>
      </c>
      <c r="D218" s="609"/>
    </row>
    <row r="219" spans="1:4" ht="15">
      <c r="A219" s="607" t="s">
        <v>1009</v>
      </c>
      <c r="B219" s="608" t="s">
        <v>973</v>
      </c>
      <c r="C219" s="624">
        <v>0</v>
      </c>
      <c r="D219" s="609"/>
    </row>
    <row r="220" spans="1:4" ht="15">
      <c r="A220" s="607" t="s">
        <v>1010</v>
      </c>
      <c r="B220" s="608" t="s">
        <v>973</v>
      </c>
      <c r="C220" s="624">
        <v>0</v>
      </c>
      <c r="D220" s="609"/>
    </row>
    <row r="221" spans="1:4" ht="15">
      <c r="A221" s="607" t="s">
        <v>1011</v>
      </c>
      <c r="B221" s="608" t="s">
        <v>973</v>
      </c>
      <c r="C221" s="624">
        <v>0</v>
      </c>
      <c r="D221" s="609"/>
    </row>
    <row r="222" spans="1:4" ht="15">
      <c r="A222" s="607" t="s">
        <v>1012</v>
      </c>
      <c r="B222" s="608" t="s">
        <v>840</v>
      </c>
      <c r="C222" s="624">
        <v>0</v>
      </c>
      <c r="D222" s="609"/>
    </row>
    <row r="223" spans="1:4" ht="15">
      <c r="A223" s="607" t="s">
        <v>1013</v>
      </c>
      <c r="B223" s="608" t="s">
        <v>987</v>
      </c>
      <c r="C223" s="624">
        <v>0</v>
      </c>
      <c r="D223" s="609"/>
    </row>
    <row r="224" spans="1:4" ht="15">
      <c r="A224" s="607" t="s">
        <v>1014</v>
      </c>
      <c r="B224" s="608" t="s">
        <v>987</v>
      </c>
      <c r="C224" s="624">
        <v>0</v>
      </c>
      <c r="D224" s="609"/>
    </row>
    <row r="225" spans="1:4" ht="15">
      <c r="A225" s="607" t="s">
        <v>1015</v>
      </c>
      <c r="B225" s="608" t="s">
        <v>1016</v>
      </c>
      <c r="C225" s="624">
        <v>0</v>
      </c>
      <c r="D225" s="609"/>
    </row>
    <row r="226" spans="1:4" ht="15">
      <c r="A226" s="607" t="s">
        <v>1017</v>
      </c>
      <c r="B226" s="608" t="s">
        <v>1016</v>
      </c>
      <c r="C226" s="624">
        <v>0</v>
      </c>
      <c r="D226" s="609"/>
    </row>
    <row r="227" spans="1:4" ht="15">
      <c r="A227" s="607" t="s">
        <v>1018</v>
      </c>
      <c r="B227" s="608" t="s">
        <v>1016</v>
      </c>
      <c r="C227" s="624">
        <v>0</v>
      </c>
      <c r="D227" s="609"/>
    </row>
    <row r="228" spans="1:4" ht="15">
      <c r="A228" s="607" t="s">
        <v>1019</v>
      </c>
      <c r="B228" s="608" t="s">
        <v>1016</v>
      </c>
      <c r="C228" s="624">
        <v>0</v>
      </c>
      <c r="D228" s="609"/>
    </row>
    <row r="229" spans="1:4" ht="15">
      <c r="A229" s="607" t="s">
        <v>1020</v>
      </c>
      <c r="B229" s="608" t="s">
        <v>1021</v>
      </c>
      <c r="C229" s="624">
        <v>0</v>
      </c>
      <c r="D229" s="609"/>
    </row>
    <row r="230" spans="1:4" ht="15">
      <c r="A230" s="607" t="s">
        <v>1022</v>
      </c>
      <c r="B230" s="608" t="s">
        <v>1021</v>
      </c>
      <c r="C230" s="624">
        <v>0</v>
      </c>
      <c r="D230" s="609"/>
    </row>
    <row r="231" spans="1:4" ht="15">
      <c r="A231" s="607" t="s">
        <v>1023</v>
      </c>
      <c r="B231" s="608" t="s">
        <v>1021</v>
      </c>
      <c r="C231" s="624">
        <v>0</v>
      </c>
      <c r="D231" s="609"/>
    </row>
    <row r="232" spans="1:4" ht="15">
      <c r="A232" s="607" t="s">
        <v>1024</v>
      </c>
      <c r="B232" s="608" t="s">
        <v>1021</v>
      </c>
      <c r="C232" s="624">
        <v>0</v>
      </c>
      <c r="D232" s="609"/>
    </row>
    <row r="233" spans="1:4" ht="15">
      <c r="A233" s="607" t="s">
        <v>1025</v>
      </c>
      <c r="B233" s="608" t="s">
        <v>1021</v>
      </c>
      <c r="C233" s="624">
        <v>0</v>
      </c>
      <c r="D233" s="609"/>
    </row>
    <row r="234" spans="1:4" ht="15">
      <c r="A234" s="607" t="s">
        <v>1026</v>
      </c>
      <c r="B234" s="608" t="s">
        <v>1021</v>
      </c>
      <c r="C234" s="624">
        <v>0</v>
      </c>
      <c r="D234" s="609"/>
    </row>
    <row r="235" spans="1:4" ht="15">
      <c r="A235" s="607" t="s">
        <v>1027</v>
      </c>
      <c r="B235" s="608" t="s">
        <v>1021</v>
      </c>
      <c r="C235" s="624">
        <v>0</v>
      </c>
      <c r="D235" s="609"/>
    </row>
    <row r="236" spans="1:4" ht="15">
      <c r="A236" s="607" t="s">
        <v>1028</v>
      </c>
      <c r="B236" s="608" t="s">
        <v>1021</v>
      </c>
      <c r="C236" s="624">
        <v>0</v>
      </c>
      <c r="D236" s="609"/>
    </row>
    <row r="237" spans="1:4" ht="15">
      <c r="A237" s="607" t="s">
        <v>1029</v>
      </c>
      <c r="B237" s="608" t="s">
        <v>1021</v>
      </c>
      <c r="C237" s="624">
        <v>0</v>
      </c>
      <c r="D237" s="609"/>
    </row>
    <row r="238" spans="1:4" ht="15">
      <c r="A238" s="607" t="s">
        <v>1030</v>
      </c>
      <c r="B238" s="608" t="s">
        <v>1021</v>
      </c>
      <c r="C238" s="624">
        <v>0</v>
      </c>
      <c r="D238" s="609"/>
    </row>
    <row r="239" spans="1:4" ht="15">
      <c r="A239" s="607" t="s">
        <v>1031</v>
      </c>
      <c r="B239" s="608" t="s">
        <v>1021</v>
      </c>
      <c r="C239" s="624">
        <v>0</v>
      </c>
      <c r="D239" s="609"/>
    </row>
    <row r="240" spans="1:4" ht="15">
      <c r="A240" s="607" t="s">
        <v>1032</v>
      </c>
      <c r="B240" s="608" t="s">
        <v>1033</v>
      </c>
      <c r="C240" s="624">
        <v>0</v>
      </c>
      <c r="D240" s="609"/>
    </row>
    <row r="241" spans="1:4" ht="15">
      <c r="A241" s="607" t="s">
        <v>1034</v>
      </c>
      <c r="B241" s="608" t="s">
        <v>1033</v>
      </c>
      <c r="C241" s="624">
        <v>0</v>
      </c>
      <c r="D241" s="609"/>
    </row>
    <row r="242" spans="1:4" ht="15">
      <c r="A242" s="607" t="s">
        <v>1035</v>
      </c>
      <c r="B242" s="608" t="s">
        <v>1033</v>
      </c>
      <c r="C242" s="624">
        <v>0</v>
      </c>
      <c r="D242" s="609"/>
    </row>
    <row r="243" spans="1:4" ht="15">
      <c r="A243" s="607" t="s">
        <v>1036</v>
      </c>
      <c r="B243" s="608" t="s">
        <v>1033</v>
      </c>
      <c r="C243" s="624">
        <v>0</v>
      </c>
      <c r="D243" s="609"/>
    </row>
    <row r="244" spans="1:4" ht="15">
      <c r="A244" s="607" t="s">
        <v>1037</v>
      </c>
      <c r="B244" s="608" t="s">
        <v>1033</v>
      </c>
      <c r="C244" s="624">
        <v>0</v>
      </c>
      <c r="D244" s="609"/>
    </row>
    <row r="245" spans="1:4" ht="15">
      <c r="A245" s="607" t="s">
        <v>1038</v>
      </c>
      <c r="B245" s="608" t="s">
        <v>1033</v>
      </c>
      <c r="C245" s="624">
        <v>0</v>
      </c>
      <c r="D245" s="609"/>
    </row>
    <row r="246" spans="1:4" ht="15">
      <c r="A246" s="607" t="s">
        <v>1039</v>
      </c>
      <c r="B246" s="608" t="s">
        <v>1033</v>
      </c>
      <c r="C246" s="624">
        <v>0</v>
      </c>
      <c r="D246" s="609"/>
    </row>
    <row r="247" spans="1:4" ht="15">
      <c r="A247" s="607" t="s">
        <v>1040</v>
      </c>
      <c r="B247" s="608" t="s">
        <v>1033</v>
      </c>
      <c r="C247" s="624">
        <v>0</v>
      </c>
      <c r="D247" s="609"/>
    </row>
    <row r="248" spans="1:4" ht="15">
      <c r="A248" s="607" t="s">
        <v>1041</v>
      </c>
      <c r="B248" s="608" t="s">
        <v>1033</v>
      </c>
      <c r="C248" s="624">
        <v>0</v>
      </c>
      <c r="D248" s="609"/>
    </row>
    <row r="249" spans="1:4" ht="15">
      <c r="A249" s="607" t="s">
        <v>1042</v>
      </c>
      <c r="B249" s="608" t="s">
        <v>1033</v>
      </c>
      <c r="C249" s="624">
        <v>0</v>
      </c>
      <c r="D249" s="609"/>
    </row>
    <row r="250" spans="1:4" ht="15">
      <c r="A250" s="607" t="s">
        <v>1043</v>
      </c>
      <c r="B250" s="608" t="s">
        <v>1033</v>
      </c>
      <c r="C250" s="624">
        <v>0</v>
      </c>
      <c r="D250" s="609"/>
    </row>
    <row r="251" spans="1:4" ht="15">
      <c r="A251" s="607" t="s">
        <v>1044</v>
      </c>
      <c r="B251" s="608" t="s">
        <v>1033</v>
      </c>
      <c r="C251" s="624">
        <v>0</v>
      </c>
      <c r="D251" s="609"/>
    </row>
    <row r="252" spans="1:4" ht="15">
      <c r="A252" s="607" t="s">
        <v>1045</v>
      </c>
      <c r="B252" s="608" t="s">
        <v>1033</v>
      </c>
      <c r="C252" s="624">
        <v>0</v>
      </c>
      <c r="D252" s="609"/>
    </row>
    <row r="253" spans="1:4" ht="15">
      <c r="A253" s="607" t="s">
        <v>1046</v>
      </c>
      <c r="B253" s="608" t="s">
        <v>1033</v>
      </c>
      <c r="C253" s="624">
        <v>0</v>
      </c>
      <c r="D253" s="609"/>
    </row>
    <row r="254" spans="1:4" ht="15">
      <c r="A254" s="607" t="s">
        <v>1047</v>
      </c>
      <c r="B254" s="608" t="s">
        <v>1033</v>
      </c>
      <c r="C254" s="624">
        <v>0</v>
      </c>
      <c r="D254" s="609"/>
    </row>
    <row r="255" spans="1:4" ht="15">
      <c r="A255" s="607" t="s">
        <v>1048</v>
      </c>
      <c r="B255" s="608" t="s">
        <v>1033</v>
      </c>
      <c r="C255" s="624">
        <v>0</v>
      </c>
      <c r="D255" s="609"/>
    </row>
    <row r="256" spans="1:4" ht="15">
      <c r="A256" s="607" t="s">
        <v>1049</v>
      </c>
      <c r="B256" s="608" t="s">
        <v>1033</v>
      </c>
      <c r="C256" s="624">
        <v>0</v>
      </c>
      <c r="D256" s="609"/>
    </row>
    <row r="257" spans="1:4" ht="15">
      <c r="A257" s="607" t="s">
        <v>1050</v>
      </c>
      <c r="B257" s="608" t="s">
        <v>1033</v>
      </c>
      <c r="C257" s="624">
        <v>0</v>
      </c>
      <c r="D257" s="609"/>
    </row>
    <row r="258" spans="1:4" ht="15">
      <c r="A258" s="607" t="s">
        <v>1051</v>
      </c>
      <c r="B258" s="608" t="s">
        <v>1033</v>
      </c>
      <c r="C258" s="624">
        <v>0</v>
      </c>
      <c r="D258" s="609"/>
    </row>
    <row r="259" spans="1:4" ht="15">
      <c r="A259" s="607" t="s">
        <v>1052</v>
      </c>
      <c r="B259" s="608" t="s">
        <v>1033</v>
      </c>
      <c r="C259" s="624">
        <v>0</v>
      </c>
      <c r="D259" s="609"/>
    </row>
    <row r="260" spans="1:4" ht="15">
      <c r="A260" s="607" t="s">
        <v>1053</v>
      </c>
      <c r="B260" s="608" t="s">
        <v>1033</v>
      </c>
      <c r="C260" s="624">
        <v>0</v>
      </c>
      <c r="D260" s="609"/>
    </row>
    <row r="261" spans="1:4" ht="15">
      <c r="A261" s="607" t="s">
        <v>1054</v>
      </c>
      <c r="B261" s="608" t="s">
        <v>1033</v>
      </c>
      <c r="C261" s="624">
        <v>0</v>
      </c>
      <c r="D261" s="609"/>
    </row>
    <row r="262" spans="1:4" ht="15">
      <c r="A262" s="607" t="s">
        <v>1055</v>
      </c>
      <c r="B262" s="608" t="s">
        <v>1033</v>
      </c>
      <c r="C262" s="624">
        <v>0</v>
      </c>
      <c r="D262" s="609"/>
    </row>
    <row r="263" spans="1:4" ht="15">
      <c r="A263" s="607" t="s">
        <v>1056</v>
      </c>
      <c r="B263" s="608" t="s">
        <v>1057</v>
      </c>
      <c r="C263" s="624">
        <v>0</v>
      </c>
      <c r="D263" s="609"/>
    </row>
    <row r="264" spans="1:4" ht="15">
      <c r="A264" s="607" t="s">
        <v>1058</v>
      </c>
      <c r="B264" s="608" t="s">
        <v>1057</v>
      </c>
      <c r="C264" s="624">
        <v>0</v>
      </c>
      <c r="D264" s="609"/>
    </row>
    <row r="265" spans="1:4" ht="15">
      <c r="A265" s="607" t="s">
        <v>1059</v>
      </c>
      <c r="B265" s="608" t="s">
        <v>1057</v>
      </c>
      <c r="C265" s="624">
        <v>0</v>
      </c>
      <c r="D265" s="609"/>
    </row>
    <row r="266" spans="1:4" ht="15">
      <c r="A266" s="607" t="s">
        <v>1060</v>
      </c>
      <c r="B266" s="608" t="s">
        <v>1057</v>
      </c>
      <c r="C266" s="624">
        <v>0</v>
      </c>
      <c r="D266" s="609"/>
    </row>
    <row r="267" spans="1:4" ht="15">
      <c r="A267" s="607" t="s">
        <v>1061</v>
      </c>
      <c r="B267" s="608" t="s">
        <v>1057</v>
      </c>
      <c r="C267" s="624">
        <v>0</v>
      </c>
      <c r="D267" s="609"/>
    </row>
    <row r="268" spans="1:4" ht="15">
      <c r="A268" s="607" t="s">
        <v>1062</v>
      </c>
      <c r="B268" s="608" t="s">
        <v>1057</v>
      </c>
      <c r="C268" s="624">
        <v>0</v>
      </c>
      <c r="D268" s="609"/>
    </row>
    <row r="269" spans="1:4" ht="15">
      <c r="A269" s="607" t="s">
        <v>1063</v>
      </c>
      <c r="B269" s="608" t="s">
        <v>1057</v>
      </c>
      <c r="C269" s="624">
        <v>0</v>
      </c>
      <c r="D269" s="609"/>
    </row>
    <row r="270" spans="1:4" ht="15">
      <c r="A270" s="607" t="s">
        <v>1064</v>
      </c>
      <c r="B270" s="608" t="s">
        <v>1057</v>
      </c>
      <c r="C270" s="624">
        <v>0</v>
      </c>
      <c r="D270" s="609"/>
    </row>
    <row r="271" spans="1:4" ht="15">
      <c r="A271" s="607" t="s">
        <v>1065</v>
      </c>
      <c r="B271" s="608" t="s">
        <v>1057</v>
      </c>
      <c r="C271" s="624">
        <v>0</v>
      </c>
      <c r="D271" s="609"/>
    </row>
    <row r="272" spans="1:4" ht="15">
      <c r="A272" s="607" t="s">
        <v>1066</v>
      </c>
      <c r="B272" s="608" t="s">
        <v>973</v>
      </c>
      <c r="C272" s="624">
        <v>0</v>
      </c>
      <c r="D272" s="609"/>
    </row>
    <row r="273" spans="1:4" ht="15">
      <c r="A273" s="607" t="s">
        <v>1067</v>
      </c>
      <c r="B273" s="608" t="s">
        <v>973</v>
      </c>
      <c r="C273" s="624">
        <v>0</v>
      </c>
      <c r="D273" s="609"/>
    </row>
    <row r="274" spans="1:4" ht="15">
      <c r="A274" s="607" t="s">
        <v>1068</v>
      </c>
      <c r="B274" s="608" t="s">
        <v>973</v>
      </c>
      <c r="C274" s="624">
        <v>0</v>
      </c>
      <c r="D274" s="609"/>
    </row>
    <row r="275" spans="1:4" ht="15">
      <c r="A275" s="607" t="s">
        <v>1069</v>
      </c>
      <c r="B275" s="608" t="s">
        <v>973</v>
      </c>
      <c r="C275" s="624">
        <v>0</v>
      </c>
      <c r="D275" s="609"/>
    </row>
    <row r="276" spans="1:4" ht="15">
      <c r="A276" s="607" t="s">
        <v>1070</v>
      </c>
      <c r="B276" s="608" t="s">
        <v>973</v>
      </c>
      <c r="C276" s="624">
        <v>0</v>
      </c>
      <c r="D276" s="609"/>
    </row>
    <row r="277" spans="1:4" ht="15">
      <c r="A277" s="607" t="s">
        <v>1071</v>
      </c>
      <c r="B277" s="608" t="s">
        <v>973</v>
      </c>
      <c r="C277" s="624">
        <v>0</v>
      </c>
      <c r="D277" s="609"/>
    </row>
    <row r="278" spans="1:4" ht="15">
      <c r="A278" s="607" t="s">
        <v>1072</v>
      </c>
      <c r="B278" s="608" t="s">
        <v>973</v>
      </c>
      <c r="C278" s="624">
        <v>0</v>
      </c>
      <c r="D278" s="609"/>
    </row>
    <row r="279" spans="1:4" ht="15">
      <c r="A279" s="607" t="s">
        <v>1073</v>
      </c>
      <c r="B279" s="608" t="s">
        <v>973</v>
      </c>
      <c r="C279" s="624">
        <v>0</v>
      </c>
      <c r="D279" s="609"/>
    </row>
    <row r="280" spans="1:4" ht="15">
      <c r="A280" s="607" t="s">
        <v>1074</v>
      </c>
      <c r="B280" s="608" t="s">
        <v>1075</v>
      </c>
      <c r="C280" s="624">
        <v>0</v>
      </c>
      <c r="D280" s="609"/>
    </row>
    <row r="281" spans="1:4" ht="15">
      <c r="A281" s="607" t="s">
        <v>1076</v>
      </c>
      <c r="B281" s="608" t="s">
        <v>1075</v>
      </c>
      <c r="C281" s="624">
        <v>0</v>
      </c>
      <c r="D281" s="609"/>
    </row>
    <row r="282" spans="1:4" ht="15">
      <c r="A282" s="607" t="s">
        <v>1077</v>
      </c>
      <c r="B282" s="608" t="s">
        <v>1078</v>
      </c>
      <c r="C282" s="624">
        <v>0</v>
      </c>
      <c r="D282" s="609"/>
    </row>
    <row r="283" spans="1:4" ht="15">
      <c r="A283" s="607" t="s">
        <v>1079</v>
      </c>
      <c r="B283" s="608" t="s">
        <v>1078</v>
      </c>
      <c r="C283" s="624">
        <v>0</v>
      </c>
      <c r="D283" s="609"/>
    </row>
    <row r="284" spans="1:4" ht="15">
      <c r="A284" s="607" t="s">
        <v>1080</v>
      </c>
      <c r="B284" s="608" t="s">
        <v>1078</v>
      </c>
      <c r="C284" s="624">
        <v>0</v>
      </c>
      <c r="D284" s="609"/>
    </row>
    <row r="285" spans="1:4" ht="15">
      <c r="A285" s="607" t="s">
        <v>1081</v>
      </c>
      <c r="B285" s="608" t="s">
        <v>1078</v>
      </c>
      <c r="C285" s="624">
        <v>0</v>
      </c>
      <c r="D285" s="609"/>
    </row>
    <row r="286" spans="1:4" ht="15">
      <c r="A286" s="607" t="s">
        <v>1082</v>
      </c>
      <c r="B286" s="608" t="s">
        <v>1078</v>
      </c>
      <c r="C286" s="624">
        <v>0</v>
      </c>
      <c r="D286" s="609"/>
    </row>
    <row r="287" spans="1:4" ht="15">
      <c r="A287" s="607" t="s">
        <v>1083</v>
      </c>
      <c r="B287" s="608" t="s">
        <v>1078</v>
      </c>
      <c r="C287" s="624">
        <v>0</v>
      </c>
      <c r="D287" s="609"/>
    </row>
    <row r="288" spans="1:4" ht="15">
      <c r="A288" s="607" t="s">
        <v>1084</v>
      </c>
      <c r="B288" s="608" t="s">
        <v>1078</v>
      </c>
      <c r="C288" s="624">
        <v>0</v>
      </c>
      <c r="D288" s="609"/>
    </row>
    <row r="289" spans="1:4" ht="15">
      <c r="A289" s="607" t="s">
        <v>1085</v>
      </c>
      <c r="B289" s="608" t="s">
        <v>1078</v>
      </c>
      <c r="C289" s="624">
        <v>0</v>
      </c>
      <c r="D289" s="609"/>
    </row>
    <row r="290" spans="1:4" ht="15">
      <c r="A290" s="607" t="s">
        <v>1086</v>
      </c>
      <c r="B290" s="608" t="s">
        <v>1078</v>
      </c>
      <c r="C290" s="624">
        <v>0</v>
      </c>
      <c r="D290" s="609"/>
    </row>
    <row r="291" spans="1:4" ht="15">
      <c r="A291" s="607" t="s">
        <v>1087</v>
      </c>
      <c r="B291" s="608" t="s">
        <v>1078</v>
      </c>
      <c r="C291" s="624">
        <v>0</v>
      </c>
      <c r="D291" s="609"/>
    </row>
    <row r="292" spans="1:4" ht="15">
      <c r="A292" s="607" t="s">
        <v>1088</v>
      </c>
      <c r="B292" s="608" t="s">
        <v>1078</v>
      </c>
      <c r="C292" s="624">
        <v>0</v>
      </c>
      <c r="D292" s="609"/>
    </row>
    <row r="293" spans="1:4" ht="15">
      <c r="A293" s="607" t="s">
        <v>1089</v>
      </c>
      <c r="B293" s="608" t="s">
        <v>1078</v>
      </c>
      <c r="C293" s="624">
        <v>0</v>
      </c>
      <c r="D293" s="609"/>
    </row>
    <row r="294" spans="1:4" ht="15">
      <c r="A294" s="607" t="s">
        <v>1090</v>
      </c>
      <c r="B294" s="608" t="s">
        <v>1078</v>
      </c>
      <c r="C294" s="624">
        <v>0</v>
      </c>
      <c r="D294" s="609"/>
    </row>
    <row r="295" spans="1:4" ht="15">
      <c r="A295" s="607" t="s">
        <v>1091</v>
      </c>
      <c r="B295" s="608" t="s">
        <v>1078</v>
      </c>
      <c r="C295" s="624">
        <v>0</v>
      </c>
      <c r="D295" s="609"/>
    </row>
    <row r="296" spans="1:4" ht="15">
      <c r="A296" s="607" t="s">
        <v>1092</v>
      </c>
      <c r="B296" s="608" t="s">
        <v>1078</v>
      </c>
      <c r="C296" s="624">
        <v>0</v>
      </c>
      <c r="D296" s="609"/>
    </row>
    <row r="297" spans="1:4" ht="15">
      <c r="A297" s="607" t="s">
        <v>1093</v>
      </c>
      <c r="B297" s="608" t="s">
        <v>1078</v>
      </c>
      <c r="C297" s="624">
        <v>0</v>
      </c>
      <c r="D297" s="609"/>
    </row>
    <row r="298" spans="1:4" ht="15">
      <c r="A298" s="607" t="s">
        <v>1094</v>
      </c>
      <c r="B298" s="608" t="s">
        <v>1078</v>
      </c>
      <c r="C298" s="624">
        <v>0</v>
      </c>
      <c r="D298" s="609"/>
    </row>
    <row r="299" spans="1:4" ht="15">
      <c r="A299" s="607" t="s">
        <v>1095</v>
      </c>
      <c r="B299" s="608" t="s">
        <v>1078</v>
      </c>
      <c r="C299" s="624">
        <v>0</v>
      </c>
      <c r="D299" s="609"/>
    </row>
    <row r="300" spans="1:4" ht="15">
      <c r="A300" s="607" t="s">
        <v>1096</v>
      </c>
      <c r="B300" s="608" t="s">
        <v>1078</v>
      </c>
      <c r="C300" s="624">
        <v>0</v>
      </c>
      <c r="D300" s="609"/>
    </row>
    <row r="301" spans="1:4" ht="15">
      <c r="A301" s="607" t="s">
        <v>1097</v>
      </c>
      <c r="B301" s="608" t="s">
        <v>1078</v>
      </c>
      <c r="C301" s="624">
        <v>0</v>
      </c>
      <c r="D301" s="609"/>
    </row>
    <row r="302" spans="1:4" ht="15">
      <c r="A302" s="607" t="s">
        <v>1098</v>
      </c>
      <c r="B302" s="608" t="s">
        <v>1078</v>
      </c>
      <c r="C302" s="624">
        <v>0</v>
      </c>
      <c r="D302" s="609"/>
    </row>
    <row r="303" spans="1:4" ht="15">
      <c r="A303" s="607" t="s">
        <v>1099</v>
      </c>
      <c r="B303" s="608" t="s">
        <v>1078</v>
      </c>
      <c r="C303" s="624">
        <v>0</v>
      </c>
      <c r="D303" s="609"/>
    </row>
    <row r="304" spans="1:4" ht="15">
      <c r="A304" s="607" t="s">
        <v>1100</v>
      </c>
      <c r="B304" s="608" t="s">
        <v>1057</v>
      </c>
      <c r="C304" s="624">
        <v>0</v>
      </c>
      <c r="D304" s="609"/>
    </row>
    <row r="305" spans="1:4" ht="15">
      <c r="A305" s="607" t="s">
        <v>1101</v>
      </c>
      <c r="B305" s="608" t="s">
        <v>829</v>
      </c>
      <c r="C305" s="624">
        <v>0</v>
      </c>
      <c r="D305" s="609"/>
    </row>
    <row r="306" spans="1:4" ht="15">
      <c r="A306" s="607" t="s">
        <v>1102</v>
      </c>
      <c r="B306" s="608" t="s">
        <v>1103</v>
      </c>
      <c r="C306" s="624">
        <v>0</v>
      </c>
      <c r="D306" s="609"/>
    </row>
    <row r="307" spans="1:4" ht="15">
      <c r="A307" s="607" t="s">
        <v>1104</v>
      </c>
      <c r="B307" s="608" t="s">
        <v>1103</v>
      </c>
      <c r="C307" s="624">
        <v>0</v>
      </c>
      <c r="D307" s="609"/>
    </row>
    <row r="308" spans="1:4" ht="15">
      <c r="A308" s="607" t="s">
        <v>1105</v>
      </c>
      <c r="B308" s="608" t="s">
        <v>1103</v>
      </c>
      <c r="C308" s="624">
        <v>0</v>
      </c>
      <c r="D308" s="609"/>
    </row>
    <row r="309" spans="1:4" ht="15">
      <c r="A309" s="607" t="s">
        <v>1106</v>
      </c>
      <c r="B309" s="608" t="s">
        <v>1103</v>
      </c>
      <c r="C309" s="624">
        <v>0</v>
      </c>
      <c r="D309" s="609"/>
    </row>
    <row r="310" spans="1:4" ht="15">
      <c r="A310" s="607" t="s">
        <v>1107</v>
      </c>
      <c r="B310" s="608" t="s">
        <v>1103</v>
      </c>
      <c r="C310" s="624">
        <v>0</v>
      </c>
      <c r="D310" s="609"/>
    </row>
    <row r="311" spans="1:4" ht="15">
      <c r="A311" s="607" t="s">
        <v>1108</v>
      </c>
      <c r="B311" s="608" t="s">
        <v>1103</v>
      </c>
      <c r="C311" s="624">
        <v>0</v>
      </c>
      <c r="D311" s="609"/>
    </row>
    <row r="312" spans="1:4" ht="15">
      <c r="A312" s="607" t="s">
        <v>1109</v>
      </c>
      <c r="B312" s="608" t="s">
        <v>1103</v>
      </c>
      <c r="C312" s="624">
        <v>0</v>
      </c>
      <c r="D312" s="609"/>
    </row>
    <row r="313" spans="1:4" ht="15">
      <c r="A313" s="607" t="s">
        <v>1110</v>
      </c>
      <c r="B313" s="608" t="s">
        <v>1111</v>
      </c>
      <c r="C313" s="624">
        <v>0</v>
      </c>
      <c r="D313" s="609"/>
    </row>
    <row r="314" spans="1:4" ht="15">
      <c r="A314" s="607" t="s">
        <v>1112</v>
      </c>
      <c r="B314" s="608" t="s">
        <v>1111</v>
      </c>
      <c r="C314" s="624">
        <v>0</v>
      </c>
      <c r="D314" s="609"/>
    </row>
    <row r="315" spans="1:4" ht="15">
      <c r="A315" s="607" t="s">
        <v>1113</v>
      </c>
      <c r="B315" s="608" t="s">
        <v>1111</v>
      </c>
      <c r="C315" s="624">
        <v>0</v>
      </c>
      <c r="D315" s="609"/>
    </row>
    <row r="316" spans="1:4" ht="15">
      <c r="A316" s="607" t="s">
        <v>1114</v>
      </c>
      <c r="B316" s="608" t="s">
        <v>1111</v>
      </c>
      <c r="C316" s="624">
        <v>0</v>
      </c>
      <c r="D316" s="609"/>
    </row>
    <row r="317" spans="1:4" ht="15">
      <c r="A317" s="607" t="s">
        <v>1115</v>
      </c>
      <c r="B317" s="608" t="s">
        <v>1116</v>
      </c>
      <c r="C317" s="624">
        <v>0</v>
      </c>
      <c r="D317" s="609"/>
    </row>
    <row r="318" spans="1:4" ht="15">
      <c r="A318" s="607" t="s">
        <v>1117</v>
      </c>
      <c r="B318" s="608" t="s">
        <v>1116</v>
      </c>
      <c r="C318" s="624">
        <v>0</v>
      </c>
      <c r="D318" s="609"/>
    </row>
    <row r="319" spans="1:4" ht="15">
      <c r="A319" s="607" t="s">
        <v>1118</v>
      </c>
      <c r="B319" s="608" t="s">
        <v>1116</v>
      </c>
      <c r="C319" s="624">
        <v>0</v>
      </c>
      <c r="D319" s="609"/>
    </row>
    <row r="320" spans="1:4" ht="15">
      <c r="A320" s="607" t="s">
        <v>1119</v>
      </c>
      <c r="B320" s="608" t="s">
        <v>1120</v>
      </c>
      <c r="C320" s="624">
        <v>0</v>
      </c>
      <c r="D320" s="609"/>
    </row>
    <row r="321" spans="1:4" ht="15">
      <c r="A321" s="607" t="s">
        <v>1121</v>
      </c>
      <c r="B321" s="608" t="s">
        <v>1122</v>
      </c>
      <c r="C321" s="624">
        <v>0</v>
      </c>
      <c r="D321" s="609"/>
    </row>
    <row r="322" spans="1:4" ht="15">
      <c r="A322" s="607" t="s">
        <v>1123</v>
      </c>
      <c r="B322" s="608" t="s">
        <v>1124</v>
      </c>
      <c r="C322" s="624">
        <v>0</v>
      </c>
      <c r="D322" s="609"/>
    </row>
    <row r="323" spans="1:4" ht="15">
      <c r="A323" s="607" t="s">
        <v>1125</v>
      </c>
      <c r="B323" s="608" t="s">
        <v>1124</v>
      </c>
      <c r="C323" s="624">
        <v>0</v>
      </c>
      <c r="D323" s="609"/>
    </row>
    <row r="324" spans="1:4" ht="15">
      <c r="A324" s="607" t="s">
        <v>1126</v>
      </c>
      <c r="B324" s="608" t="s">
        <v>1124</v>
      </c>
      <c r="C324" s="624">
        <v>0</v>
      </c>
      <c r="D324" s="609"/>
    </row>
    <row r="325" spans="1:4" ht="15">
      <c r="A325" s="607" t="s">
        <v>1127</v>
      </c>
      <c r="B325" s="608" t="s">
        <v>1124</v>
      </c>
      <c r="C325" s="624">
        <v>0</v>
      </c>
      <c r="D325" s="609"/>
    </row>
    <row r="326" spans="1:4" ht="15">
      <c r="A326" s="607" t="s">
        <v>1128</v>
      </c>
      <c r="B326" s="608" t="s">
        <v>1124</v>
      </c>
      <c r="C326" s="624">
        <v>0</v>
      </c>
      <c r="D326" s="609"/>
    </row>
    <row r="327" spans="1:4" ht="15">
      <c r="A327" s="607" t="s">
        <v>1129</v>
      </c>
      <c r="B327" s="608" t="s">
        <v>1124</v>
      </c>
      <c r="C327" s="624">
        <v>0</v>
      </c>
      <c r="D327" s="609"/>
    </row>
    <row r="328" spans="1:4" ht="15">
      <c r="A328" s="607" t="s">
        <v>1130</v>
      </c>
      <c r="B328" s="608" t="s">
        <v>1124</v>
      </c>
      <c r="C328" s="624">
        <v>0</v>
      </c>
      <c r="D328" s="609"/>
    </row>
    <row r="329" spans="1:4" ht="15">
      <c r="A329" s="607" t="s">
        <v>1131</v>
      </c>
      <c r="B329" s="608" t="s">
        <v>1124</v>
      </c>
      <c r="C329" s="624">
        <v>0</v>
      </c>
      <c r="D329" s="609"/>
    </row>
    <row r="330" spans="1:4" ht="15">
      <c r="A330" s="607" t="s">
        <v>1132</v>
      </c>
      <c r="B330" s="608" t="s">
        <v>1124</v>
      </c>
      <c r="C330" s="624">
        <v>0</v>
      </c>
      <c r="D330" s="609"/>
    </row>
    <row r="331" spans="1:4" ht="15">
      <c r="A331" s="607" t="s">
        <v>1133</v>
      </c>
      <c r="B331" s="608" t="s">
        <v>1124</v>
      </c>
      <c r="C331" s="624">
        <v>0</v>
      </c>
      <c r="D331" s="609"/>
    </row>
    <row r="332" spans="1:4" ht="15">
      <c r="A332" s="607" t="s">
        <v>1134</v>
      </c>
      <c r="B332" s="608" t="s">
        <v>1124</v>
      </c>
      <c r="C332" s="624">
        <v>0</v>
      </c>
      <c r="D332" s="609"/>
    </row>
    <row r="333" spans="1:4" ht="15">
      <c r="A333" s="607" t="s">
        <v>1135</v>
      </c>
      <c r="B333" s="608" t="s">
        <v>1124</v>
      </c>
      <c r="C333" s="624">
        <v>0</v>
      </c>
      <c r="D333" s="609"/>
    </row>
    <row r="334" spans="1:4" ht="15">
      <c r="A334" s="607" t="s">
        <v>1136</v>
      </c>
      <c r="B334" s="608" t="s">
        <v>1124</v>
      </c>
      <c r="C334" s="624">
        <v>0</v>
      </c>
      <c r="D334" s="609"/>
    </row>
    <row r="335" spans="1:4" ht="15">
      <c r="A335" s="607" t="s">
        <v>1137</v>
      </c>
      <c r="B335" s="608" t="s">
        <v>1124</v>
      </c>
      <c r="C335" s="624">
        <v>0</v>
      </c>
      <c r="D335" s="609"/>
    </row>
    <row r="336" spans="1:4" ht="15">
      <c r="A336" s="607" t="s">
        <v>1138</v>
      </c>
      <c r="B336" s="608" t="s">
        <v>1124</v>
      </c>
      <c r="C336" s="624">
        <v>0</v>
      </c>
      <c r="D336" s="609"/>
    </row>
    <row r="337" spans="1:4" ht="15">
      <c r="A337" s="607" t="s">
        <v>1139</v>
      </c>
      <c r="B337" s="608" t="s">
        <v>1124</v>
      </c>
      <c r="C337" s="624">
        <v>0</v>
      </c>
      <c r="D337" s="609"/>
    </row>
    <row r="338" spans="1:4" ht="15">
      <c r="A338" s="607" t="s">
        <v>1140</v>
      </c>
      <c r="B338" s="608" t="s">
        <v>1124</v>
      </c>
      <c r="C338" s="624">
        <v>0</v>
      </c>
      <c r="D338" s="609"/>
    </row>
    <row r="339" spans="1:4" ht="15">
      <c r="A339" s="607" t="s">
        <v>1141</v>
      </c>
      <c r="B339" s="608" t="s">
        <v>1124</v>
      </c>
      <c r="C339" s="624">
        <v>0</v>
      </c>
      <c r="D339" s="609"/>
    </row>
    <row r="340" spans="1:4" ht="15">
      <c r="A340" s="607" t="s">
        <v>1142</v>
      </c>
      <c r="B340" s="608" t="s">
        <v>1124</v>
      </c>
      <c r="C340" s="624">
        <v>0</v>
      </c>
      <c r="D340" s="609"/>
    </row>
    <row r="341" spans="1:4" ht="15">
      <c r="A341" s="607" t="s">
        <v>1143</v>
      </c>
      <c r="B341" s="608" t="s">
        <v>1124</v>
      </c>
      <c r="C341" s="624">
        <v>0</v>
      </c>
      <c r="D341" s="609"/>
    </row>
    <row r="342" spans="1:4" ht="15">
      <c r="A342" s="607" t="s">
        <v>1144</v>
      </c>
      <c r="B342" s="608" t="s">
        <v>1145</v>
      </c>
      <c r="C342" s="624">
        <v>0</v>
      </c>
      <c r="D342" s="609"/>
    </row>
    <row r="343" spans="1:4" ht="15">
      <c r="A343" s="607" t="s">
        <v>1146</v>
      </c>
      <c r="B343" s="608" t="s">
        <v>1145</v>
      </c>
      <c r="C343" s="624">
        <v>0</v>
      </c>
      <c r="D343" s="609"/>
    </row>
    <row r="344" spans="1:4" ht="15">
      <c r="A344" s="607" t="s">
        <v>1147</v>
      </c>
      <c r="B344" s="608" t="s">
        <v>1145</v>
      </c>
      <c r="C344" s="624">
        <v>0</v>
      </c>
      <c r="D344" s="609"/>
    </row>
    <row r="345" spans="1:4" ht="15">
      <c r="A345" s="607" t="s">
        <v>1148</v>
      </c>
      <c r="B345" s="608" t="s">
        <v>1149</v>
      </c>
      <c r="C345" s="624">
        <v>0</v>
      </c>
      <c r="D345" s="609"/>
    </row>
    <row r="346" spans="1:4" ht="15">
      <c r="A346" s="607" t="s">
        <v>1150</v>
      </c>
      <c r="B346" s="608" t="s">
        <v>1151</v>
      </c>
      <c r="C346" s="624">
        <v>0</v>
      </c>
      <c r="D346" s="609"/>
    </row>
    <row r="347" spans="1:4" ht="15">
      <c r="A347" s="607" t="s">
        <v>1152</v>
      </c>
      <c r="B347" s="608" t="s">
        <v>1153</v>
      </c>
      <c r="C347" s="624">
        <v>0</v>
      </c>
      <c r="D347" s="609"/>
    </row>
    <row r="348" spans="1:4" ht="15">
      <c r="A348" s="607" t="s">
        <v>1154</v>
      </c>
      <c r="B348" s="608" t="s">
        <v>1155</v>
      </c>
      <c r="C348" s="624">
        <v>0</v>
      </c>
      <c r="D348" s="609"/>
    </row>
    <row r="349" spans="1:4" ht="15">
      <c r="A349" s="607" t="s">
        <v>1156</v>
      </c>
      <c r="B349" s="608" t="s">
        <v>1155</v>
      </c>
      <c r="C349" s="624">
        <v>0</v>
      </c>
      <c r="D349" s="609"/>
    </row>
    <row r="350" spans="1:4" ht="15">
      <c r="A350" s="607" t="s">
        <v>1157</v>
      </c>
      <c r="B350" s="608" t="s">
        <v>1158</v>
      </c>
      <c r="C350" s="624">
        <v>0</v>
      </c>
      <c r="D350" s="609"/>
    </row>
    <row r="351" spans="1:4" ht="15">
      <c r="A351" s="607" t="s">
        <v>1159</v>
      </c>
      <c r="B351" s="608" t="s">
        <v>1158</v>
      </c>
      <c r="C351" s="624">
        <v>0</v>
      </c>
      <c r="D351" s="609"/>
    </row>
    <row r="352" spans="1:4" ht="15">
      <c r="A352" s="607" t="s">
        <v>1160</v>
      </c>
      <c r="B352" s="608" t="s">
        <v>1158</v>
      </c>
      <c r="C352" s="624">
        <v>0</v>
      </c>
      <c r="D352" s="609"/>
    </row>
    <row r="353" spans="1:4" ht="15">
      <c r="A353" s="607" t="s">
        <v>1161</v>
      </c>
      <c r="B353" s="608" t="s">
        <v>1158</v>
      </c>
      <c r="C353" s="624">
        <v>0</v>
      </c>
      <c r="D353" s="609"/>
    </row>
    <row r="354" spans="1:4" ht="15">
      <c r="A354" s="607" t="s">
        <v>1162</v>
      </c>
      <c r="B354" s="608" t="s">
        <v>1158</v>
      </c>
      <c r="C354" s="624">
        <v>0</v>
      </c>
      <c r="D354" s="609"/>
    </row>
    <row r="355" spans="1:4" ht="15">
      <c r="A355" s="607" t="s">
        <v>1163</v>
      </c>
      <c r="B355" s="608" t="s">
        <v>1158</v>
      </c>
      <c r="C355" s="624">
        <v>0</v>
      </c>
      <c r="D355" s="609"/>
    </row>
    <row r="356" spans="1:4" ht="15">
      <c r="A356" s="607" t="s">
        <v>1164</v>
      </c>
      <c r="B356" s="608" t="s">
        <v>1158</v>
      </c>
      <c r="C356" s="624">
        <v>0</v>
      </c>
      <c r="D356" s="609"/>
    </row>
    <row r="357" spans="1:4" ht="15">
      <c r="A357" s="607" t="s">
        <v>1165</v>
      </c>
      <c r="B357" s="608" t="s">
        <v>1158</v>
      </c>
      <c r="C357" s="624">
        <v>0</v>
      </c>
      <c r="D357" s="609"/>
    </row>
    <row r="358" spans="1:4" ht="15">
      <c r="A358" s="607" t="s">
        <v>1166</v>
      </c>
      <c r="B358" s="608" t="s">
        <v>1158</v>
      </c>
      <c r="C358" s="624">
        <v>0</v>
      </c>
      <c r="D358" s="609"/>
    </row>
    <row r="359" spans="1:4" ht="15">
      <c r="A359" s="607" t="s">
        <v>1167</v>
      </c>
      <c r="B359" s="608" t="s">
        <v>1158</v>
      </c>
      <c r="C359" s="624">
        <v>0</v>
      </c>
      <c r="D359" s="609"/>
    </row>
    <row r="360" spans="1:4" ht="15">
      <c r="A360" s="607" t="s">
        <v>1168</v>
      </c>
      <c r="B360" s="608" t="s">
        <v>1158</v>
      </c>
      <c r="C360" s="624">
        <v>0</v>
      </c>
      <c r="D360" s="609"/>
    </row>
    <row r="361" spans="1:4" ht="15">
      <c r="A361" s="607" t="s">
        <v>1169</v>
      </c>
      <c r="B361" s="608" t="s">
        <v>1158</v>
      </c>
      <c r="C361" s="624">
        <v>0</v>
      </c>
      <c r="D361" s="609"/>
    </row>
    <row r="362" spans="1:4" ht="15">
      <c r="A362" s="607" t="s">
        <v>1170</v>
      </c>
      <c r="B362" s="608" t="s">
        <v>1158</v>
      </c>
      <c r="C362" s="624">
        <v>0</v>
      </c>
      <c r="D362" s="609"/>
    </row>
    <row r="363" spans="1:4" ht="15">
      <c r="A363" s="607" t="s">
        <v>1171</v>
      </c>
      <c r="B363" s="608" t="s">
        <v>1158</v>
      </c>
      <c r="C363" s="624">
        <v>0</v>
      </c>
      <c r="D363" s="609"/>
    </row>
    <row r="364" spans="1:4" ht="15">
      <c r="A364" s="607" t="s">
        <v>1172</v>
      </c>
      <c r="B364" s="608" t="s">
        <v>1158</v>
      </c>
      <c r="C364" s="624">
        <v>0</v>
      </c>
      <c r="D364" s="609"/>
    </row>
    <row r="365" spans="1:4" ht="15">
      <c r="A365" s="607" t="s">
        <v>1173</v>
      </c>
      <c r="B365" s="608" t="s">
        <v>1158</v>
      </c>
      <c r="C365" s="624">
        <v>0</v>
      </c>
      <c r="D365" s="609"/>
    </row>
    <row r="366" spans="1:4" ht="15">
      <c r="A366" s="607" t="s">
        <v>1174</v>
      </c>
      <c r="B366" s="608" t="s">
        <v>1158</v>
      </c>
      <c r="C366" s="624">
        <v>0</v>
      </c>
      <c r="D366" s="609"/>
    </row>
    <row r="367" spans="1:4" ht="15">
      <c r="A367" s="607" t="s">
        <v>1175</v>
      </c>
      <c r="B367" s="608" t="s">
        <v>1158</v>
      </c>
      <c r="C367" s="624">
        <v>0</v>
      </c>
      <c r="D367" s="609"/>
    </row>
    <row r="368" spans="1:4" ht="15">
      <c r="A368" s="607" t="s">
        <v>1176</v>
      </c>
      <c r="B368" s="608" t="s">
        <v>1158</v>
      </c>
      <c r="C368" s="624">
        <v>0</v>
      </c>
      <c r="D368" s="609"/>
    </row>
    <row r="369" spans="1:4" ht="15">
      <c r="A369" s="607" t="s">
        <v>1177</v>
      </c>
      <c r="B369" s="608" t="s">
        <v>1158</v>
      </c>
      <c r="C369" s="624">
        <v>0</v>
      </c>
      <c r="D369" s="609"/>
    </row>
    <row r="370" spans="1:4" ht="15">
      <c r="A370" s="607" t="s">
        <v>1178</v>
      </c>
      <c r="B370" s="608" t="s">
        <v>1158</v>
      </c>
      <c r="C370" s="624">
        <v>0</v>
      </c>
      <c r="D370" s="609"/>
    </row>
    <row r="371" spans="1:4" ht="15">
      <c r="A371" s="607" t="s">
        <v>1179</v>
      </c>
      <c r="B371" s="608" t="s">
        <v>1158</v>
      </c>
      <c r="C371" s="624">
        <v>0</v>
      </c>
      <c r="D371" s="609"/>
    </row>
    <row r="372" spans="1:4" ht="15">
      <c r="A372" s="607" t="s">
        <v>1180</v>
      </c>
      <c r="B372" s="608" t="s">
        <v>1158</v>
      </c>
      <c r="C372" s="624">
        <v>0</v>
      </c>
      <c r="D372" s="609"/>
    </row>
    <row r="373" spans="1:4" ht="15">
      <c r="A373" s="607" t="s">
        <v>1181</v>
      </c>
      <c r="B373" s="608" t="s">
        <v>1158</v>
      </c>
      <c r="C373" s="624">
        <v>0</v>
      </c>
      <c r="D373" s="609"/>
    </row>
    <row r="374" spans="1:4" ht="15">
      <c r="A374" s="607" t="s">
        <v>1182</v>
      </c>
      <c r="B374" s="608" t="s">
        <v>1158</v>
      </c>
      <c r="C374" s="624">
        <v>0</v>
      </c>
      <c r="D374" s="609"/>
    </row>
    <row r="375" spans="1:4" ht="15">
      <c r="A375" s="607" t="s">
        <v>1183</v>
      </c>
      <c r="B375" s="608" t="s">
        <v>1184</v>
      </c>
      <c r="C375" s="624">
        <v>0</v>
      </c>
      <c r="D375" s="609"/>
    </row>
    <row r="376" spans="1:4" ht="15">
      <c r="A376" s="607" t="s">
        <v>1185</v>
      </c>
      <c r="B376" s="608" t="s">
        <v>1184</v>
      </c>
      <c r="C376" s="624">
        <v>0</v>
      </c>
      <c r="D376" s="609"/>
    </row>
    <row r="377" spans="1:4" ht="15">
      <c r="A377" s="607" t="s">
        <v>1186</v>
      </c>
      <c r="B377" s="608" t="s">
        <v>1187</v>
      </c>
      <c r="C377" s="624">
        <v>0</v>
      </c>
      <c r="D377" s="609"/>
    </row>
    <row r="378" spans="1:4" ht="15">
      <c r="A378" s="607" t="s">
        <v>1188</v>
      </c>
      <c r="B378" s="608" t="s">
        <v>1189</v>
      </c>
      <c r="C378" s="624">
        <v>0</v>
      </c>
      <c r="D378" s="609"/>
    </row>
    <row r="379" spans="1:4" ht="15">
      <c r="A379" s="607" t="s">
        <v>1190</v>
      </c>
      <c r="B379" s="608" t="s">
        <v>1191</v>
      </c>
      <c r="C379" s="624">
        <v>0</v>
      </c>
      <c r="D379" s="609"/>
    </row>
    <row r="380" spans="1:4" ht="15">
      <c r="A380" s="607" t="s">
        <v>1192</v>
      </c>
      <c r="B380" s="608" t="s">
        <v>1193</v>
      </c>
      <c r="C380" s="624">
        <v>0</v>
      </c>
      <c r="D380" s="609"/>
    </row>
    <row r="381" spans="1:4" ht="15">
      <c r="A381" s="607" t="s">
        <v>1194</v>
      </c>
      <c r="B381" s="608" t="s">
        <v>1193</v>
      </c>
      <c r="C381" s="624">
        <v>0</v>
      </c>
      <c r="D381" s="609"/>
    </row>
    <row r="382" spans="1:4" ht="15">
      <c r="A382" s="607" t="s">
        <v>1195</v>
      </c>
      <c r="B382" s="608" t="s">
        <v>1193</v>
      </c>
      <c r="C382" s="624">
        <v>0</v>
      </c>
      <c r="D382" s="609"/>
    </row>
    <row r="383" spans="1:4" ht="15">
      <c r="A383" s="607" t="s">
        <v>1196</v>
      </c>
      <c r="B383" s="608" t="s">
        <v>1193</v>
      </c>
      <c r="C383" s="624">
        <v>0</v>
      </c>
      <c r="D383" s="609"/>
    </row>
    <row r="384" spans="1:4" ht="15">
      <c r="A384" s="607" t="s">
        <v>1197</v>
      </c>
      <c r="B384" s="608" t="s">
        <v>1193</v>
      </c>
      <c r="C384" s="624">
        <v>0</v>
      </c>
      <c r="D384" s="609"/>
    </row>
    <row r="385" spans="1:4" ht="15">
      <c r="A385" s="607" t="s">
        <v>1198</v>
      </c>
      <c r="B385" s="608" t="s">
        <v>1193</v>
      </c>
      <c r="C385" s="624">
        <v>0</v>
      </c>
      <c r="D385" s="609"/>
    </row>
    <row r="386" spans="1:4" ht="15">
      <c r="A386" s="607" t="s">
        <v>1199</v>
      </c>
      <c r="B386" s="608" t="s">
        <v>1193</v>
      </c>
      <c r="C386" s="624">
        <v>0</v>
      </c>
      <c r="D386" s="609"/>
    </row>
    <row r="387" spans="1:4" ht="15">
      <c r="A387" s="607" t="s">
        <v>1200</v>
      </c>
      <c r="B387" s="608" t="s">
        <v>1201</v>
      </c>
      <c r="C387" s="624">
        <v>0</v>
      </c>
      <c r="D387" s="609"/>
    </row>
    <row r="388" spans="1:4" ht="15">
      <c r="A388" s="607" t="s">
        <v>1202</v>
      </c>
      <c r="B388" s="608" t="s">
        <v>1203</v>
      </c>
      <c r="C388" s="624">
        <v>0</v>
      </c>
      <c r="D388" s="609"/>
    </row>
    <row r="389" spans="1:4" ht="15">
      <c r="A389" s="607" t="s">
        <v>1204</v>
      </c>
      <c r="B389" s="608" t="s">
        <v>1203</v>
      </c>
      <c r="C389" s="624">
        <v>0</v>
      </c>
      <c r="D389" s="609"/>
    </row>
    <row r="390" spans="1:4" ht="15">
      <c r="A390" s="607" t="s">
        <v>1205</v>
      </c>
      <c r="B390" s="608" t="s">
        <v>1203</v>
      </c>
      <c r="C390" s="624">
        <v>0</v>
      </c>
      <c r="D390" s="609"/>
    </row>
    <row r="391" spans="1:4" ht="15">
      <c r="A391" s="607" t="s">
        <v>1206</v>
      </c>
      <c r="B391" s="608" t="s">
        <v>1203</v>
      </c>
      <c r="C391" s="624">
        <v>0</v>
      </c>
      <c r="D391" s="609"/>
    </row>
    <row r="392" spans="1:4" ht="15">
      <c r="A392" s="607" t="s">
        <v>1207</v>
      </c>
      <c r="B392" s="608" t="s">
        <v>1208</v>
      </c>
      <c r="C392" s="624">
        <v>0</v>
      </c>
      <c r="D392" s="609"/>
    </row>
    <row r="393" spans="1:4" ht="15">
      <c r="A393" s="607" t="s">
        <v>1209</v>
      </c>
      <c r="B393" s="608" t="s">
        <v>1210</v>
      </c>
      <c r="C393" s="624">
        <v>0</v>
      </c>
      <c r="D393" s="609"/>
    </row>
    <row r="394" spans="1:4" ht="15">
      <c r="A394" s="607" t="s">
        <v>1211</v>
      </c>
      <c r="B394" s="608" t="s">
        <v>1210</v>
      </c>
      <c r="C394" s="624">
        <v>0</v>
      </c>
      <c r="D394" s="609"/>
    </row>
    <row r="395" spans="1:4" ht="15">
      <c r="A395" s="607" t="s">
        <v>1212</v>
      </c>
      <c r="B395" s="608" t="s">
        <v>1210</v>
      </c>
      <c r="C395" s="624">
        <v>0</v>
      </c>
      <c r="D395" s="609"/>
    </row>
    <row r="396" spans="1:4" ht="15">
      <c r="A396" s="607" t="s">
        <v>1213</v>
      </c>
      <c r="B396" s="608" t="s">
        <v>1210</v>
      </c>
      <c r="C396" s="624">
        <v>0</v>
      </c>
      <c r="D396" s="609"/>
    </row>
    <row r="397" spans="1:4" ht="15">
      <c r="A397" s="607" t="s">
        <v>1214</v>
      </c>
      <c r="B397" s="608" t="s">
        <v>1210</v>
      </c>
      <c r="C397" s="624">
        <v>0</v>
      </c>
      <c r="D397" s="609"/>
    </row>
    <row r="398" spans="1:4" ht="15">
      <c r="A398" s="607" t="s">
        <v>1215</v>
      </c>
      <c r="B398" s="608" t="s">
        <v>1210</v>
      </c>
      <c r="C398" s="624">
        <v>0</v>
      </c>
      <c r="D398" s="609"/>
    </row>
    <row r="399" spans="1:4" ht="15">
      <c r="A399" s="607" t="s">
        <v>1216</v>
      </c>
      <c r="B399" s="608" t="s">
        <v>1210</v>
      </c>
      <c r="C399" s="624">
        <v>0</v>
      </c>
      <c r="D399" s="609"/>
    </row>
    <row r="400" spans="1:4" ht="15">
      <c r="A400" s="607" t="s">
        <v>1217</v>
      </c>
      <c r="B400" s="608" t="s">
        <v>1210</v>
      </c>
      <c r="C400" s="624">
        <v>0</v>
      </c>
      <c r="D400" s="609"/>
    </row>
    <row r="401" spans="1:4" ht="15">
      <c r="A401" s="607" t="s">
        <v>1218</v>
      </c>
      <c r="B401" s="608" t="s">
        <v>1210</v>
      </c>
      <c r="C401" s="624">
        <v>0</v>
      </c>
      <c r="D401" s="609"/>
    </row>
    <row r="402" spans="1:4" ht="15">
      <c r="A402" s="607" t="s">
        <v>1219</v>
      </c>
      <c r="B402" s="608" t="s">
        <v>1210</v>
      </c>
      <c r="C402" s="624">
        <v>0</v>
      </c>
      <c r="D402" s="609"/>
    </row>
    <row r="403" spans="1:4" ht="15">
      <c r="A403" s="607" t="s">
        <v>1220</v>
      </c>
      <c r="B403" s="608" t="s">
        <v>1210</v>
      </c>
      <c r="C403" s="624">
        <v>0</v>
      </c>
      <c r="D403" s="609"/>
    </row>
    <row r="404" spans="1:4" ht="15">
      <c r="A404" s="607" t="s">
        <v>1221</v>
      </c>
      <c r="B404" s="608" t="s">
        <v>1210</v>
      </c>
      <c r="C404" s="624">
        <v>0</v>
      </c>
      <c r="D404" s="609"/>
    </row>
    <row r="405" spans="1:4" ht="15">
      <c r="A405" s="607" t="s">
        <v>1222</v>
      </c>
      <c r="B405" s="608" t="s">
        <v>1210</v>
      </c>
      <c r="C405" s="624">
        <v>0</v>
      </c>
      <c r="D405" s="609"/>
    </row>
    <row r="406" spans="1:4" ht="15">
      <c r="A406" s="607" t="s">
        <v>1223</v>
      </c>
      <c r="B406" s="608" t="s">
        <v>1210</v>
      </c>
      <c r="C406" s="624">
        <v>0</v>
      </c>
      <c r="D406" s="609"/>
    </row>
    <row r="407" spans="1:4" ht="15">
      <c r="A407" s="607" t="s">
        <v>1224</v>
      </c>
      <c r="B407" s="608" t="s">
        <v>1210</v>
      </c>
      <c r="C407" s="624">
        <v>0</v>
      </c>
      <c r="D407" s="609"/>
    </row>
    <row r="408" spans="1:4" ht="15">
      <c r="A408" s="607" t="s">
        <v>1225</v>
      </c>
      <c r="B408" s="608" t="s">
        <v>1210</v>
      </c>
      <c r="C408" s="624">
        <v>0</v>
      </c>
      <c r="D408" s="609"/>
    </row>
    <row r="409" spans="1:4" ht="15">
      <c r="A409" s="607" t="s">
        <v>1226</v>
      </c>
      <c r="B409" s="608" t="s">
        <v>1210</v>
      </c>
      <c r="C409" s="624">
        <v>0</v>
      </c>
      <c r="D409" s="609"/>
    </row>
    <row r="410" spans="1:4" ht="15">
      <c r="A410" s="607" t="s">
        <v>1227</v>
      </c>
      <c r="B410" s="608" t="s">
        <v>1210</v>
      </c>
      <c r="C410" s="624">
        <v>0</v>
      </c>
      <c r="D410" s="609"/>
    </row>
    <row r="411" spans="1:4" ht="15">
      <c r="A411" s="607" t="s">
        <v>1228</v>
      </c>
      <c r="B411" s="608" t="s">
        <v>1210</v>
      </c>
      <c r="C411" s="624">
        <v>0</v>
      </c>
      <c r="D411" s="609"/>
    </row>
    <row r="412" spans="1:4" ht="15">
      <c r="A412" s="607" t="s">
        <v>1229</v>
      </c>
      <c r="B412" s="608" t="s">
        <v>1210</v>
      </c>
      <c r="C412" s="624">
        <v>0</v>
      </c>
      <c r="D412" s="609"/>
    </row>
    <row r="413" spans="1:4" ht="15">
      <c r="A413" s="607" t="s">
        <v>1230</v>
      </c>
      <c r="B413" s="608" t="s">
        <v>1210</v>
      </c>
      <c r="C413" s="624">
        <v>0</v>
      </c>
      <c r="D413" s="609"/>
    </row>
    <row r="414" spans="1:4" ht="15">
      <c r="A414" s="607" t="s">
        <v>1231</v>
      </c>
      <c r="B414" s="608" t="s">
        <v>1210</v>
      </c>
      <c r="C414" s="624">
        <v>0</v>
      </c>
      <c r="D414" s="609"/>
    </row>
    <row r="415" spans="1:4" ht="15">
      <c r="A415" s="607" t="s">
        <v>1232</v>
      </c>
      <c r="B415" s="608" t="s">
        <v>1210</v>
      </c>
      <c r="C415" s="624">
        <v>0</v>
      </c>
      <c r="D415" s="609"/>
    </row>
    <row r="416" spans="1:4" ht="15">
      <c r="A416" s="607" t="s">
        <v>1233</v>
      </c>
      <c r="B416" s="608" t="s">
        <v>1210</v>
      </c>
      <c r="C416" s="624">
        <v>0</v>
      </c>
      <c r="D416" s="609"/>
    </row>
    <row r="417" spans="1:4" ht="15">
      <c r="A417" s="607" t="s">
        <v>1234</v>
      </c>
      <c r="B417" s="608" t="s">
        <v>1210</v>
      </c>
      <c r="C417" s="624">
        <v>0</v>
      </c>
      <c r="D417" s="609"/>
    </row>
    <row r="418" spans="1:4" ht="15">
      <c r="A418" s="607" t="s">
        <v>1235</v>
      </c>
      <c r="B418" s="608" t="s">
        <v>1210</v>
      </c>
      <c r="C418" s="624">
        <v>0</v>
      </c>
      <c r="D418" s="609"/>
    </row>
    <row r="419" spans="1:4" ht="15">
      <c r="A419" s="607" t="s">
        <v>1236</v>
      </c>
      <c r="B419" s="608" t="s">
        <v>1210</v>
      </c>
      <c r="C419" s="624">
        <v>0</v>
      </c>
      <c r="D419" s="609"/>
    </row>
    <row r="420" spans="1:4" ht="15">
      <c r="A420" s="607" t="s">
        <v>1237</v>
      </c>
      <c r="B420" s="608" t="s">
        <v>1210</v>
      </c>
      <c r="C420" s="624">
        <v>0</v>
      </c>
      <c r="D420" s="609"/>
    </row>
    <row r="421" spans="1:4" ht="15">
      <c r="A421" s="607" t="s">
        <v>1238</v>
      </c>
      <c r="B421" s="608" t="s">
        <v>1210</v>
      </c>
      <c r="C421" s="624">
        <v>0</v>
      </c>
      <c r="D421" s="609"/>
    </row>
    <row r="422" spans="1:4" ht="15">
      <c r="A422" s="607" t="s">
        <v>1239</v>
      </c>
      <c r="B422" s="608" t="s">
        <v>1210</v>
      </c>
      <c r="C422" s="624">
        <v>0</v>
      </c>
      <c r="D422" s="609"/>
    </row>
    <row r="423" spans="1:4" ht="15">
      <c r="A423" s="607" t="s">
        <v>1240</v>
      </c>
      <c r="B423" s="608" t="s">
        <v>1210</v>
      </c>
      <c r="C423" s="624">
        <v>0</v>
      </c>
      <c r="D423" s="609"/>
    </row>
    <row r="424" spans="1:4" ht="15">
      <c r="A424" s="607" t="s">
        <v>1241</v>
      </c>
      <c r="B424" s="608" t="s">
        <v>1210</v>
      </c>
      <c r="C424" s="624">
        <v>0</v>
      </c>
      <c r="D424" s="609"/>
    </row>
    <row r="425" spans="1:4" ht="15">
      <c r="A425" s="607" t="s">
        <v>1242</v>
      </c>
      <c r="B425" s="608" t="s">
        <v>1210</v>
      </c>
      <c r="C425" s="624">
        <v>0</v>
      </c>
      <c r="D425" s="609"/>
    </row>
    <row r="426" spans="1:4" ht="15">
      <c r="A426" s="607" t="s">
        <v>1243</v>
      </c>
      <c r="B426" s="608" t="s">
        <v>1210</v>
      </c>
      <c r="C426" s="624">
        <v>0</v>
      </c>
      <c r="D426" s="609"/>
    </row>
    <row r="427" spans="1:4" ht="15">
      <c r="A427" s="607" t="s">
        <v>1244</v>
      </c>
      <c r="B427" s="608" t="s">
        <v>1210</v>
      </c>
      <c r="C427" s="624">
        <v>0</v>
      </c>
      <c r="D427" s="609"/>
    </row>
    <row r="428" spans="1:4" ht="15">
      <c r="A428" s="607" t="s">
        <v>1245</v>
      </c>
      <c r="B428" s="608" t="s">
        <v>1210</v>
      </c>
      <c r="C428" s="624">
        <v>0</v>
      </c>
      <c r="D428" s="609"/>
    </row>
    <row r="429" spans="1:4" ht="15">
      <c r="A429" s="607" t="s">
        <v>1246</v>
      </c>
      <c r="B429" s="608" t="s">
        <v>1210</v>
      </c>
      <c r="C429" s="624">
        <v>0</v>
      </c>
      <c r="D429" s="609"/>
    </row>
    <row r="430" spans="1:4" ht="15">
      <c r="A430" s="607" t="s">
        <v>1247</v>
      </c>
      <c r="B430" s="608" t="s">
        <v>1210</v>
      </c>
      <c r="C430" s="624">
        <v>0</v>
      </c>
      <c r="D430" s="609"/>
    </row>
    <row r="431" spans="1:4" ht="15">
      <c r="A431" s="607" t="s">
        <v>1248</v>
      </c>
      <c r="B431" s="608" t="s">
        <v>1210</v>
      </c>
      <c r="C431" s="624">
        <v>0</v>
      </c>
      <c r="D431" s="609"/>
    </row>
    <row r="432" spans="1:4" ht="15">
      <c r="A432" s="607" t="s">
        <v>1249</v>
      </c>
      <c r="B432" s="608" t="s">
        <v>1210</v>
      </c>
      <c r="C432" s="624">
        <v>0</v>
      </c>
      <c r="D432" s="609"/>
    </row>
    <row r="433" spans="1:4" ht="15">
      <c r="A433" s="607" t="s">
        <v>1250</v>
      </c>
      <c r="B433" s="608" t="s">
        <v>1210</v>
      </c>
      <c r="C433" s="624">
        <v>0</v>
      </c>
      <c r="D433" s="609"/>
    </row>
    <row r="434" spans="1:4" ht="15">
      <c r="A434" s="607" t="s">
        <v>1251</v>
      </c>
      <c r="B434" s="608" t="s">
        <v>1210</v>
      </c>
      <c r="C434" s="624">
        <v>0</v>
      </c>
      <c r="D434" s="609"/>
    </row>
    <row r="435" spans="1:4" ht="15">
      <c r="A435" s="607" t="s">
        <v>1252</v>
      </c>
      <c r="B435" s="608" t="s">
        <v>1210</v>
      </c>
      <c r="C435" s="624">
        <v>0</v>
      </c>
      <c r="D435" s="609"/>
    </row>
    <row r="436" spans="1:4" ht="15">
      <c r="A436" s="607" t="s">
        <v>1253</v>
      </c>
      <c r="B436" s="608" t="s">
        <v>1210</v>
      </c>
      <c r="C436" s="624">
        <v>0</v>
      </c>
      <c r="D436" s="609"/>
    </row>
    <row r="437" spans="1:4" ht="15">
      <c r="A437" s="607" t="s">
        <v>1254</v>
      </c>
      <c r="B437" s="608" t="s">
        <v>1210</v>
      </c>
      <c r="C437" s="624">
        <v>0</v>
      </c>
      <c r="D437" s="609"/>
    </row>
    <row r="438" spans="1:4" ht="15">
      <c r="A438" s="607" t="s">
        <v>1255</v>
      </c>
      <c r="B438" s="608" t="s">
        <v>1210</v>
      </c>
      <c r="C438" s="624">
        <v>0</v>
      </c>
      <c r="D438" s="609"/>
    </row>
    <row r="439" spans="1:4" ht="15">
      <c r="A439" s="607" t="s">
        <v>1256</v>
      </c>
      <c r="B439" s="608" t="s">
        <v>1210</v>
      </c>
      <c r="C439" s="624">
        <v>0</v>
      </c>
      <c r="D439" s="609"/>
    </row>
    <row r="440" spans="1:4" ht="15">
      <c r="A440" s="607" t="s">
        <v>1257</v>
      </c>
      <c r="B440" s="608" t="s">
        <v>1210</v>
      </c>
      <c r="C440" s="624">
        <v>0</v>
      </c>
      <c r="D440" s="609"/>
    </row>
    <row r="441" spans="1:4" ht="15">
      <c r="A441" s="607" t="s">
        <v>1258</v>
      </c>
      <c r="B441" s="608" t="s">
        <v>1210</v>
      </c>
      <c r="C441" s="624">
        <v>0</v>
      </c>
      <c r="D441" s="609"/>
    </row>
    <row r="442" spans="1:4" ht="15">
      <c r="A442" s="607" t="s">
        <v>1259</v>
      </c>
      <c r="B442" s="608" t="s">
        <v>1210</v>
      </c>
      <c r="C442" s="624">
        <v>0</v>
      </c>
      <c r="D442" s="609"/>
    </row>
    <row r="443" spans="1:4" ht="15">
      <c r="A443" s="607" t="s">
        <v>1260</v>
      </c>
      <c r="B443" s="608" t="s">
        <v>1210</v>
      </c>
      <c r="C443" s="624">
        <v>0</v>
      </c>
      <c r="D443" s="609"/>
    </row>
    <row r="444" spans="1:4" ht="15">
      <c r="A444" s="607" t="s">
        <v>1261</v>
      </c>
      <c r="B444" s="608" t="s">
        <v>1210</v>
      </c>
      <c r="C444" s="624">
        <v>0</v>
      </c>
      <c r="D444" s="609"/>
    </row>
    <row r="445" spans="1:4" ht="15">
      <c r="A445" s="607" t="s">
        <v>1262</v>
      </c>
      <c r="B445" s="608" t="s">
        <v>1210</v>
      </c>
      <c r="C445" s="624">
        <v>0</v>
      </c>
      <c r="D445" s="609"/>
    </row>
    <row r="446" spans="1:4" ht="15">
      <c r="A446" s="607" t="s">
        <v>1263</v>
      </c>
      <c r="B446" s="608" t="s">
        <v>1210</v>
      </c>
      <c r="C446" s="624">
        <v>0</v>
      </c>
      <c r="D446" s="609"/>
    </row>
    <row r="447" spans="1:4" ht="15">
      <c r="A447" s="607" t="s">
        <v>1264</v>
      </c>
      <c r="B447" s="608" t="s">
        <v>1210</v>
      </c>
      <c r="C447" s="624">
        <v>0</v>
      </c>
      <c r="D447" s="609"/>
    </row>
    <row r="448" spans="1:4" ht="15">
      <c r="A448" s="607" t="s">
        <v>1265</v>
      </c>
      <c r="B448" s="608" t="s">
        <v>1210</v>
      </c>
      <c r="C448" s="624">
        <v>0</v>
      </c>
      <c r="D448" s="609"/>
    </row>
    <row r="449" spans="1:4" ht="15">
      <c r="A449" s="607" t="s">
        <v>1266</v>
      </c>
      <c r="B449" s="608" t="s">
        <v>1210</v>
      </c>
      <c r="C449" s="624">
        <v>0</v>
      </c>
      <c r="D449" s="609"/>
    </row>
    <row r="450" spans="1:4" ht="15">
      <c r="A450" s="607" t="s">
        <v>1267</v>
      </c>
      <c r="B450" s="608" t="s">
        <v>1210</v>
      </c>
      <c r="C450" s="624">
        <v>0</v>
      </c>
      <c r="D450" s="609"/>
    </row>
    <row r="451" spans="1:4" ht="15">
      <c r="A451" s="607" t="s">
        <v>1268</v>
      </c>
      <c r="B451" s="608" t="s">
        <v>1269</v>
      </c>
      <c r="C451" s="624">
        <v>0</v>
      </c>
      <c r="D451" s="609"/>
    </row>
    <row r="452" spans="1:4" ht="15">
      <c r="A452" s="607" t="s">
        <v>1270</v>
      </c>
      <c r="B452" s="608" t="s">
        <v>1271</v>
      </c>
      <c r="C452" s="624">
        <v>0</v>
      </c>
      <c r="D452" s="609"/>
    </row>
    <row r="453" spans="1:4" ht="15">
      <c r="A453" s="607" t="s">
        <v>1272</v>
      </c>
      <c r="B453" s="608" t="s">
        <v>1273</v>
      </c>
      <c r="C453" s="624">
        <v>0</v>
      </c>
      <c r="D453" s="609"/>
    </row>
    <row r="454" spans="1:4" ht="15">
      <c r="A454" s="607" t="s">
        <v>1274</v>
      </c>
      <c r="B454" s="608" t="s">
        <v>1275</v>
      </c>
      <c r="C454" s="624">
        <v>0</v>
      </c>
      <c r="D454" s="609"/>
    </row>
    <row r="455" spans="1:4" ht="15">
      <c r="A455" s="607" t="s">
        <v>1276</v>
      </c>
      <c r="B455" s="608" t="s">
        <v>1275</v>
      </c>
      <c r="C455" s="624">
        <v>0</v>
      </c>
      <c r="D455" s="609"/>
    </row>
    <row r="456" spans="1:4" ht="15">
      <c r="A456" s="607" t="s">
        <v>1277</v>
      </c>
      <c r="B456" s="608" t="s">
        <v>1275</v>
      </c>
      <c r="C456" s="624">
        <v>0</v>
      </c>
      <c r="D456" s="609"/>
    </row>
    <row r="457" spans="1:4" ht="15">
      <c r="A457" s="607" t="s">
        <v>1278</v>
      </c>
      <c r="B457" s="608" t="s">
        <v>1275</v>
      </c>
      <c r="C457" s="624">
        <v>0</v>
      </c>
      <c r="D457" s="609"/>
    </row>
    <row r="458" spans="1:4" ht="15">
      <c r="A458" s="607" t="s">
        <v>1279</v>
      </c>
      <c r="B458" s="608" t="s">
        <v>1280</v>
      </c>
      <c r="C458" s="624">
        <v>0</v>
      </c>
      <c r="D458" s="609"/>
    </row>
    <row r="459" spans="1:4" ht="15">
      <c r="A459" s="607" t="s">
        <v>1281</v>
      </c>
      <c r="B459" s="608" t="s">
        <v>1280</v>
      </c>
      <c r="C459" s="624">
        <v>0</v>
      </c>
      <c r="D459" s="609"/>
    </row>
    <row r="460" spans="1:4" ht="15">
      <c r="A460" s="607" t="s">
        <v>1282</v>
      </c>
      <c r="B460" s="608" t="s">
        <v>1280</v>
      </c>
      <c r="C460" s="624">
        <v>0</v>
      </c>
      <c r="D460" s="609"/>
    </row>
    <row r="461" spans="1:4" ht="15">
      <c r="A461" s="607" t="s">
        <v>1283</v>
      </c>
      <c r="B461" s="608" t="s">
        <v>1280</v>
      </c>
      <c r="C461" s="624">
        <v>0</v>
      </c>
      <c r="D461" s="609"/>
    </row>
    <row r="462" spans="1:4" ht="15">
      <c r="A462" s="607" t="s">
        <v>1284</v>
      </c>
      <c r="B462" s="608" t="s">
        <v>1016</v>
      </c>
      <c r="C462" s="624">
        <v>0</v>
      </c>
      <c r="D462" s="609"/>
    </row>
    <row r="463" spans="1:4" ht="15">
      <c r="A463" s="607" t="s">
        <v>1285</v>
      </c>
      <c r="B463" s="608" t="s">
        <v>1016</v>
      </c>
      <c r="C463" s="624">
        <v>0</v>
      </c>
      <c r="D463" s="609"/>
    </row>
    <row r="464" spans="1:4" ht="15">
      <c r="A464" s="607" t="s">
        <v>1286</v>
      </c>
      <c r="B464" s="608" t="s">
        <v>1016</v>
      </c>
      <c r="C464" s="624">
        <v>0</v>
      </c>
      <c r="D464" s="609"/>
    </row>
    <row r="465" spans="1:4" ht="15">
      <c r="A465" s="607" t="s">
        <v>1287</v>
      </c>
      <c r="B465" s="608" t="s">
        <v>1016</v>
      </c>
      <c r="C465" s="624">
        <v>0</v>
      </c>
      <c r="D465" s="609"/>
    </row>
    <row r="466" spans="1:4" ht="15">
      <c r="A466" s="607" t="s">
        <v>1288</v>
      </c>
      <c r="B466" s="608" t="s">
        <v>1016</v>
      </c>
      <c r="C466" s="624">
        <v>0</v>
      </c>
      <c r="D466" s="609"/>
    </row>
    <row r="467" spans="1:4" ht="15">
      <c r="A467" s="607" t="s">
        <v>1289</v>
      </c>
      <c r="B467" s="608" t="s">
        <v>1290</v>
      </c>
      <c r="C467" s="624">
        <v>0</v>
      </c>
      <c r="D467" s="609"/>
    </row>
    <row r="468" spans="1:4" ht="15">
      <c r="A468" s="607" t="s">
        <v>1291</v>
      </c>
      <c r="B468" s="608" t="s">
        <v>1292</v>
      </c>
      <c r="C468" s="624">
        <v>0</v>
      </c>
      <c r="D468" s="609"/>
    </row>
    <row r="469" spans="1:4" ht="15">
      <c r="A469" s="607" t="s">
        <v>1293</v>
      </c>
      <c r="B469" s="608" t="s">
        <v>1292</v>
      </c>
      <c r="C469" s="624">
        <v>0</v>
      </c>
      <c r="D469" s="609"/>
    </row>
    <row r="470" spans="1:4" ht="15">
      <c r="A470" s="607" t="s">
        <v>1294</v>
      </c>
      <c r="B470" s="608" t="s">
        <v>1292</v>
      </c>
      <c r="C470" s="624">
        <v>0</v>
      </c>
      <c r="D470" s="609"/>
    </row>
    <row r="471" spans="1:4" ht="15">
      <c r="A471" s="607" t="s">
        <v>1295</v>
      </c>
      <c r="B471" s="608" t="s">
        <v>1292</v>
      </c>
      <c r="C471" s="624">
        <v>0</v>
      </c>
      <c r="D471" s="609"/>
    </row>
    <row r="472" spans="1:4" ht="15">
      <c r="A472" s="607" t="s">
        <v>1296</v>
      </c>
      <c r="B472" s="608" t="s">
        <v>1292</v>
      </c>
      <c r="C472" s="624">
        <v>0</v>
      </c>
      <c r="D472" s="609"/>
    </row>
    <row r="473" spans="1:4" ht="15">
      <c r="A473" s="607" t="s">
        <v>1297</v>
      </c>
      <c r="B473" s="608" t="s">
        <v>1292</v>
      </c>
      <c r="C473" s="624">
        <v>0</v>
      </c>
      <c r="D473" s="609"/>
    </row>
    <row r="474" spans="1:4" ht="15">
      <c r="A474" s="607" t="s">
        <v>1298</v>
      </c>
      <c r="B474" s="608" t="s">
        <v>1292</v>
      </c>
      <c r="C474" s="624">
        <v>0</v>
      </c>
      <c r="D474" s="609"/>
    </row>
    <row r="475" spans="1:4" ht="15">
      <c r="A475" s="607" t="s">
        <v>1299</v>
      </c>
      <c r="B475" s="608" t="s">
        <v>1292</v>
      </c>
      <c r="C475" s="624">
        <v>0</v>
      </c>
      <c r="D475" s="609"/>
    </row>
    <row r="476" spans="1:4" ht="15">
      <c r="A476" s="607" t="s">
        <v>1300</v>
      </c>
      <c r="B476" s="608" t="s">
        <v>1292</v>
      </c>
      <c r="C476" s="624">
        <v>0</v>
      </c>
      <c r="D476" s="609"/>
    </row>
    <row r="477" spans="1:4" ht="15">
      <c r="A477" s="607" t="s">
        <v>1301</v>
      </c>
      <c r="B477" s="608" t="s">
        <v>1292</v>
      </c>
      <c r="C477" s="624">
        <v>0</v>
      </c>
      <c r="D477" s="609"/>
    </row>
    <row r="478" spans="1:4" ht="15">
      <c r="A478" s="607" t="s">
        <v>1302</v>
      </c>
      <c r="B478" s="608" t="s">
        <v>1292</v>
      </c>
      <c r="C478" s="624">
        <v>0</v>
      </c>
      <c r="D478" s="609"/>
    </row>
    <row r="479" spans="1:4" ht="15">
      <c r="A479" s="607" t="s">
        <v>1303</v>
      </c>
      <c r="B479" s="608" t="s">
        <v>1292</v>
      </c>
      <c r="C479" s="624">
        <v>0</v>
      </c>
      <c r="D479" s="609"/>
    </row>
    <row r="480" spans="1:4" ht="15">
      <c r="A480" s="607" t="s">
        <v>1304</v>
      </c>
      <c r="B480" s="608" t="s">
        <v>1292</v>
      </c>
      <c r="C480" s="624">
        <v>0</v>
      </c>
      <c r="D480" s="609"/>
    </row>
    <row r="481" spans="1:4" ht="15">
      <c r="A481" s="607" t="s">
        <v>1305</v>
      </c>
      <c r="B481" s="608" t="s">
        <v>1292</v>
      </c>
      <c r="C481" s="624">
        <v>0</v>
      </c>
      <c r="D481" s="609"/>
    </row>
    <row r="482" spans="1:4" ht="15">
      <c r="A482" s="607" t="s">
        <v>1306</v>
      </c>
      <c r="B482" s="608" t="s">
        <v>1292</v>
      </c>
      <c r="C482" s="624">
        <v>0</v>
      </c>
      <c r="D482" s="609"/>
    </row>
    <row r="483" spans="1:4" ht="15">
      <c r="A483" s="607" t="s">
        <v>1307</v>
      </c>
      <c r="B483" s="608" t="s">
        <v>1292</v>
      </c>
      <c r="C483" s="624">
        <v>0</v>
      </c>
      <c r="D483" s="609"/>
    </row>
    <row r="484" spans="1:4" ht="15">
      <c r="A484" s="607" t="s">
        <v>1308</v>
      </c>
      <c r="B484" s="608" t="s">
        <v>1292</v>
      </c>
      <c r="C484" s="624">
        <v>0</v>
      </c>
      <c r="D484" s="609"/>
    </row>
    <row r="485" spans="1:4" ht="15">
      <c r="A485" s="607" t="s">
        <v>1309</v>
      </c>
      <c r="B485" s="608" t="s">
        <v>1292</v>
      </c>
      <c r="C485" s="624">
        <v>0</v>
      </c>
      <c r="D485" s="609"/>
    </row>
    <row r="486" spans="1:4" ht="15">
      <c r="A486" s="607" t="s">
        <v>1310</v>
      </c>
      <c r="B486" s="608" t="s">
        <v>1292</v>
      </c>
      <c r="C486" s="624">
        <v>0</v>
      </c>
      <c r="D486" s="609"/>
    </row>
    <row r="487" spans="1:4" ht="15">
      <c r="A487" s="607" t="s">
        <v>1311</v>
      </c>
      <c r="B487" s="608" t="s">
        <v>1292</v>
      </c>
      <c r="C487" s="624">
        <v>0</v>
      </c>
      <c r="D487" s="609"/>
    </row>
    <row r="488" spans="1:4" ht="15">
      <c r="A488" s="607" t="s">
        <v>1312</v>
      </c>
      <c r="B488" s="608" t="s">
        <v>1292</v>
      </c>
      <c r="C488" s="624">
        <v>0</v>
      </c>
      <c r="D488" s="609"/>
    </row>
    <row r="489" spans="1:4" ht="15">
      <c r="A489" s="607" t="s">
        <v>1313</v>
      </c>
      <c r="B489" s="608" t="s">
        <v>1292</v>
      </c>
      <c r="C489" s="624">
        <v>0</v>
      </c>
      <c r="D489" s="609"/>
    </row>
    <row r="490" spans="1:4" ht="15">
      <c r="A490" s="607" t="s">
        <v>1314</v>
      </c>
      <c r="B490" s="608" t="s">
        <v>1292</v>
      </c>
      <c r="C490" s="624">
        <v>0</v>
      </c>
      <c r="D490" s="609"/>
    </row>
    <row r="491" spans="1:4" ht="15">
      <c r="A491" s="607" t="s">
        <v>1315</v>
      </c>
      <c r="B491" s="608" t="s">
        <v>1292</v>
      </c>
      <c r="C491" s="624">
        <v>0</v>
      </c>
      <c r="D491" s="609"/>
    </row>
    <row r="492" spans="1:4" ht="15">
      <c r="A492" s="607" t="s">
        <v>1316</v>
      </c>
      <c r="B492" s="608" t="s">
        <v>1292</v>
      </c>
      <c r="C492" s="624">
        <v>0</v>
      </c>
      <c r="D492" s="609"/>
    </row>
    <row r="493" spans="1:4" ht="15">
      <c r="A493" s="607" t="s">
        <v>1317</v>
      </c>
      <c r="B493" s="608" t="s">
        <v>1292</v>
      </c>
      <c r="C493" s="624">
        <v>0</v>
      </c>
      <c r="D493" s="609"/>
    </row>
    <row r="494" spans="1:4" ht="15">
      <c r="A494" s="607" t="s">
        <v>1318</v>
      </c>
      <c r="B494" s="608" t="s">
        <v>1292</v>
      </c>
      <c r="C494" s="624">
        <v>0</v>
      </c>
      <c r="D494" s="609"/>
    </row>
    <row r="495" spans="1:4" ht="15">
      <c r="A495" s="607" t="s">
        <v>1319</v>
      </c>
      <c r="B495" s="608" t="s">
        <v>1292</v>
      </c>
      <c r="C495" s="624">
        <v>0</v>
      </c>
      <c r="D495" s="609"/>
    </row>
    <row r="496" spans="1:4" ht="15">
      <c r="A496" s="607" t="s">
        <v>1320</v>
      </c>
      <c r="B496" s="608" t="s">
        <v>1292</v>
      </c>
      <c r="C496" s="624">
        <v>0</v>
      </c>
      <c r="D496" s="609"/>
    </row>
    <row r="497" spans="1:4" ht="15">
      <c r="A497" s="607" t="s">
        <v>1321</v>
      </c>
      <c r="B497" s="608" t="s">
        <v>1292</v>
      </c>
      <c r="C497" s="624">
        <v>0</v>
      </c>
      <c r="D497" s="609"/>
    </row>
    <row r="498" spans="1:4" ht="15">
      <c r="A498" s="607" t="s">
        <v>1322</v>
      </c>
      <c r="B498" s="608" t="s">
        <v>1292</v>
      </c>
      <c r="C498" s="624">
        <v>0</v>
      </c>
      <c r="D498" s="609"/>
    </row>
    <row r="499" spans="1:4" ht="15">
      <c r="A499" s="607" t="s">
        <v>1323</v>
      </c>
      <c r="B499" s="608" t="s">
        <v>1292</v>
      </c>
      <c r="C499" s="624">
        <v>0</v>
      </c>
      <c r="D499" s="609"/>
    </row>
    <row r="500" spans="1:4" ht="15">
      <c r="A500" s="607" t="s">
        <v>1324</v>
      </c>
      <c r="B500" s="608" t="s">
        <v>1292</v>
      </c>
      <c r="C500" s="624">
        <v>0</v>
      </c>
      <c r="D500" s="609"/>
    </row>
    <row r="501" spans="1:4" ht="15">
      <c r="A501" s="607" t="s">
        <v>1325</v>
      </c>
      <c r="B501" s="608" t="s">
        <v>1292</v>
      </c>
      <c r="C501" s="624">
        <v>0</v>
      </c>
      <c r="D501" s="609"/>
    </row>
    <row r="502" spans="1:4" ht="15">
      <c r="A502" s="607" t="s">
        <v>1326</v>
      </c>
      <c r="B502" s="608" t="s">
        <v>1292</v>
      </c>
      <c r="C502" s="624">
        <v>0</v>
      </c>
      <c r="D502" s="609"/>
    </row>
    <row r="503" spans="1:4" ht="15">
      <c r="A503" s="607" t="s">
        <v>1327</v>
      </c>
      <c r="B503" s="608" t="s">
        <v>1292</v>
      </c>
      <c r="C503" s="624">
        <v>0</v>
      </c>
      <c r="D503" s="609"/>
    </row>
    <row r="504" spans="1:4" ht="15">
      <c r="A504" s="607" t="s">
        <v>1328</v>
      </c>
      <c r="B504" s="608" t="s">
        <v>1292</v>
      </c>
      <c r="C504" s="624">
        <v>0</v>
      </c>
      <c r="D504" s="609"/>
    </row>
    <row r="505" spans="1:4" ht="15">
      <c r="A505" s="607" t="s">
        <v>1329</v>
      </c>
      <c r="B505" s="608" t="s">
        <v>1292</v>
      </c>
      <c r="C505" s="624">
        <v>0</v>
      </c>
      <c r="D505" s="609"/>
    </row>
    <row r="506" spans="1:4" ht="15">
      <c r="A506" s="607" t="s">
        <v>1330</v>
      </c>
      <c r="B506" s="608" t="s">
        <v>1292</v>
      </c>
      <c r="C506" s="624">
        <v>0</v>
      </c>
      <c r="D506" s="609"/>
    </row>
    <row r="507" spans="1:4" ht="15">
      <c r="A507" s="607" t="s">
        <v>1331</v>
      </c>
      <c r="B507" s="608" t="s">
        <v>1292</v>
      </c>
      <c r="C507" s="624">
        <v>0</v>
      </c>
      <c r="D507" s="609"/>
    </row>
    <row r="508" spans="1:4" ht="15">
      <c r="A508" s="607" t="s">
        <v>1332</v>
      </c>
      <c r="B508" s="608" t="s">
        <v>1292</v>
      </c>
      <c r="C508" s="624">
        <v>0</v>
      </c>
      <c r="D508" s="609"/>
    </row>
    <row r="509" spans="1:4" ht="15">
      <c r="A509" s="607" t="s">
        <v>1333</v>
      </c>
      <c r="B509" s="608" t="s">
        <v>1292</v>
      </c>
      <c r="C509" s="624">
        <v>0</v>
      </c>
      <c r="D509" s="609"/>
    </row>
    <row r="510" spans="1:4" ht="15">
      <c r="A510" s="607" t="s">
        <v>1334</v>
      </c>
      <c r="B510" s="608" t="s">
        <v>1292</v>
      </c>
      <c r="C510" s="624">
        <v>0</v>
      </c>
      <c r="D510" s="609"/>
    </row>
    <row r="511" spans="1:4" ht="15">
      <c r="A511" s="607" t="s">
        <v>1335</v>
      </c>
      <c r="B511" s="608" t="s">
        <v>1292</v>
      </c>
      <c r="C511" s="624">
        <v>0</v>
      </c>
      <c r="D511" s="609"/>
    </row>
    <row r="512" spans="1:4" ht="15">
      <c r="A512" s="607" t="s">
        <v>1336</v>
      </c>
      <c r="B512" s="608" t="s">
        <v>1292</v>
      </c>
      <c r="C512" s="624">
        <v>0</v>
      </c>
      <c r="D512" s="609"/>
    </row>
    <row r="513" spans="1:4" ht="15">
      <c r="A513" s="607" t="s">
        <v>1337</v>
      </c>
      <c r="B513" s="608" t="s">
        <v>1292</v>
      </c>
      <c r="C513" s="624">
        <v>0</v>
      </c>
      <c r="D513" s="609"/>
    </row>
    <row r="514" spans="1:4" ht="15">
      <c r="A514" s="607" t="s">
        <v>1338</v>
      </c>
      <c r="B514" s="608" t="s">
        <v>1292</v>
      </c>
      <c r="C514" s="624">
        <v>0</v>
      </c>
      <c r="D514" s="609"/>
    </row>
    <row r="515" spans="1:4" ht="15">
      <c r="A515" s="607" t="s">
        <v>1339</v>
      </c>
      <c r="B515" s="608" t="s">
        <v>1292</v>
      </c>
      <c r="C515" s="624">
        <v>0</v>
      </c>
      <c r="D515" s="609"/>
    </row>
    <row r="516" spans="1:4" ht="15">
      <c r="A516" s="607" t="s">
        <v>1340</v>
      </c>
      <c r="B516" s="608" t="s">
        <v>1292</v>
      </c>
      <c r="C516" s="624">
        <v>0</v>
      </c>
      <c r="D516" s="609"/>
    </row>
    <row r="517" spans="1:4" ht="15">
      <c r="A517" s="607" t="s">
        <v>1341</v>
      </c>
      <c r="B517" s="608" t="s">
        <v>1292</v>
      </c>
      <c r="C517" s="624">
        <v>0</v>
      </c>
      <c r="D517" s="609"/>
    </row>
    <row r="518" spans="1:4" ht="15">
      <c r="A518" s="607" t="s">
        <v>1342</v>
      </c>
      <c r="B518" s="608" t="s">
        <v>1292</v>
      </c>
      <c r="C518" s="624">
        <v>0</v>
      </c>
      <c r="D518" s="609"/>
    </row>
    <row r="519" spans="1:4" ht="15">
      <c r="A519" s="607" t="s">
        <v>1343</v>
      </c>
      <c r="B519" s="608" t="s">
        <v>1292</v>
      </c>
      <c r="C519" s="624">
        <v>0</v>
      </c>
      <c r="D519" s="609"/>
    </row>
    <row r="520" spans="1:4" ht="15">
      <c r="A520" s="607" t="s">
        <v>1344</v>
      </c>
      <c r="B520" s="608" t="s">
        <v>1292</v>
      </c>
      <c r="C520" s="624">
        <v>0</v>
      </c>
      <c r="D520" s="609"/>
    </row>
    <row r="521" spans="1:4" ht="15">
      <c r="A521" s="607" t="s">
        <v>1345</v>
      </c>
      <c r="B521" s="608" t="s">
        <v>1292</v>
      </c>
      <c r="C521" s="624">
        <v>0</v>
      </c>
      <c r="D521" s="609"/>
    </row>
    <row r="522" spans="1:4" ht="15">
      <c r="A522" s="607" t="s">
        <v>1346</v>
      </c>
      <c r="B522" s="608" t="s">
        <v>1292</v>
      </c>
      <c r="C522" s="624">
        <v>0</v>
      </c>
      <c r="D522" s="609"/>
    </row>
    <row r="523" spans="1:4" ht="15">
      <c r="A523" s="607" t="s">
        <v>1347</v>
      </c>
      <c r="B523" s="608" t="s">
        <v>1292</v>
      </c>
      <c r="C523" s="624">
        <v>0</v>
      </c>
      <c r="D523" s="609"/>
    </row>
    <row r="524" spans="1:4" ht="15">
      <c r="A524" s="607" t="s">
        <v>1348</v>
      </c>
      <c r="B524" s="608" t="s">
        <v>1292</v>
      </c>
      <c r="C524" s="624">
        <v>0</v>
      </c>
      <c r="D524" s="609"/>
    </row>
    <row r="525" spans="1:4" ht="15">
      <c r="A525" s="607" t="s">
        <v>1349</v>
      </c>
      <c r="B525" s="608" t="s">
        <v>1292</v>
      </c>
      <c r="C525" s="624">
        <v>0</v>
      </c>
      <c r="D525" s="609"/>
    </row>
    <row r="526" spans="1:4" ht="15">
      <c r="A526" s="607" t="s">
        <v>1350</v>
      </c>
      <c r="B526" s="608" t="s">
        <v>1292</v>
      </c>
      <c r="C526" s="624">
        <v>0</v>
      </c>
      <c r="D526" s="609"/>
    </row>
    <row r="527" spans="1:4" ht="15">
      <c r="A527" s="607" t="s">
        <v>1351</v>
      </c>
      <c r="B527" s="608" t="s">
        <v>1292</v>
      </c>
      <c r="C527" s="624">
        <v>0</v>
      </c>
      <c r="D527" s="609"/>
    </row>
    <row r="528" spans="1:4" ht="15">
      <c r="A528" s="607" t="s">
        <v>1352</v>
      </c>
      <c r="B528" s="608" t="s">
        <v>1292</v>
      </c>
      <c r="C528" s="624">
        <v>0</v>
      </c>
      <c r="D528" s="609"/>
    </row>
    <row r="529" spans="1:4" ht="15">
      <c r="A529" s="607" t="s">
        <v>1353</v>
      </c>
      <c r="B529" s="608" t="s">
        <v>1292</v>
      </c>
      <c r="C529" s="624">
        <v>0</v>
      </c>
      <c r="D529" s="609"/>
    </row>
    <row r="530" spans="1:4" ht="15">
      <c r="A530" s="607" t="s">
        <v>1354</v>
      </c>
      <c r="B530" s="608" t="s">
        <v>1292</v>
      </c>
      <c r="C530" s="624">
        <v>0</v>
      </c>
      <c r="D530" s="609"/>
    </row>
    <row r="531" spans="1:4" ht="15">
      <c r="A531" s="607" t="s">
        <v>1355</v>
      </c>
      <c r="B531" s="608" t="s">
        <v>1292</v>
      </c>
      <c r="C531" s="624">
        <v>0</v>
      </c>
      <c r="D531" s="609"/>
    </row>
    <row r="532" spans="1:4" ht="15">
      <c r="A532" s="607" t="s">
        <v>1356</v>
      </c>
      <c r="B532" s="608" t="s">
        <v>1292</v>
      </c>
      <c r="C532" s="624">
        <v>0</v>
      </c>
      <c r="D532" s="609"/>
    </row>
    <row r="533" spans="1:4" ht="15">
      <c r="A533" s="607" t="s">
        <v>1357</v>
      </c>
      <c r="B533" s="608" t="s">
        <v>1292</v>
      </c>
      <c r="C533" s="624">
        <v>0</v>
      </c>
      <c r="D533" s="609"/>
    </row>
    <row r="534" spans="1:4" ht="15">
      <c r="A534" s="607" t="s">
        <v>1358</v>
      </c>
      <c r="B534" s="608" t="s">
        <v>1292</v>
      </c>
      <c r="C534" s="624">
        <v>0</v>
      </c>
      <c r="D534" s="609"/>
    </row>
    <row r="535" spans="1:4" ht="15">
      <c r="A535" s="607" t="s">
        <v>1359</v>
      </c>
      <c r="B535" s="608" t="s">
        <v>1292</v>
      </c>
      <c r="C535" s="624">
        <v>0</v>
      </c>
      <c r="D535" s="609"/>
    </row>
    <row r="536" spans="1:4" ht="15">
      <c r="A536" s="607" t="s">
        <v>1360</v>
      </c>
      <c r="B536" s="608" t="s">
        <v>1292</v>
      </c>
      <c r="C536" s="624">
        <v>0</v>
      </c>
      <c r="D536" s="609"/>
    </row>
    <row r="537" spans="1:4" ht="15">
      <c r="A537" s="607" t="s">
        <v>1361</v>
      </c>
      <c r="B537" s="608" t="s">
        <v>1292</v>
      </c>
      <c r="C537" s="624">
        <v>0</v>
      </c>
      <c r="D537" s="609"/>
    </row>
    <row r="538" spans="1:4" ht="15">
      <c r="A538" s="607" t="s">
        <v>1362</v>
      </c>
      <c r="B538" s="608" t="s">
        <v>1292</v>
      </c>
      <c r="C538" s="624">
        <v>0</v>
      </c>
      <c r="D538" s="609"/>
    </row>
    <row r="539" spans="1:4" ht="15">
      <c r="A539" s="607" t="s">
        <v>1363</v>
      </c>
      <c r="B539" s="608" t="s">
        <v>1292</v>
      </c>
      <c r="C539" s="624">
        <v>0</v>
      </c>
      <c r="D539" s="609"/>
    </row>
    <row r="540" spans="1:4" ht="15">
      <c r="A540" s="607" t="s">
        <v>1364</v>
      </c>
      <c r="B540" s="608" t="s">
        <v>1292</v>
      </c>
      <c r="C540" s="624">
        <v>0</v>
      </c>
      <c r="D540" s="609"/>
    </row>
    <row r="541" spans="1:4" ht="15">
      <c r="A541" s="607" t="s">
        <v>1365</v>
      </c>
      <c r="B541" s="608" t="s">
        <v>1292</v>
      </c>
      <c r="C541" s="624">
        <v>0</v>
      </c>
      <c r="D541" s="609"/>
    </row>
    <row r="542" spans="1:4" ht="15">
      <c r="A542" s="607" t="s">
        <v>1366</v>
      </c>
      <c r="B542" s="608" t="s">
        <v>1292</v>
      </c>
      <c r="C542" s="624">
        <v>0</v>
      </c>
      <c r="D542" s="609"/>
    </row>
    <row r="543" spans="1:4" ht="15">
      <c r="A543" s="607" t="s">
        <v>1367</v>
      </c>
      <c r="B543" s="608" t="s">
        <v>1292</v>
      </c>
      <c r="C543" s="624">
        <v>0</v>
      </c>
      <c r="D543" s="609"/>
    </row>
    <row r="544" spans="1:4" ht="15">
      <c r="A544" s="607" t="s">
        <v>1368</v>
      </c>
      <c r="B544" s="608" t="s">
        <v>1292</v>
      </c>
      <c r="C544" s="624">
        <v>0</v>
      </c>
      <c r="D544" s="609"/>
    </row>
    <row r="545" spans="1:4" ht="15">
      <c r="A545" s="607" t="s">
        <v>1369</v>
      </c>
      <c r="B545" s="608" t="s">
        <v>1292</v>
      </c>
      <c r="C545" s="624">
        <v>0</v>
      </c>
      <c r="D545" s="609"/>
    </row>
    <row r="546" spans="1:4" ht="15">
      <c r="A546" s="607" t="s">
        <v>1370</v>
      </c>
      <c r="B546" s="608" t="s">
        <v>1292</v>
      </c>
      <c r="C546" s="624">
        <v>0</v>
      </c>
      <c r="D546" s="609"/>
    </row>
    <row r="547" spans="1:4" ht="15">
      <c r="A547" s="607" t="s">
        <v>1371</v>
      </c>
      <c r="B547" s="608" t="s">
        <v>1292</v>
      </c>
      <c r="C547" s="624">
        <v>0</v>
      </c>
      <c r="D547" s="609"/>
    </row>
    <row r="548" spans="1:4" ht="15">
      <c r="A548" s="607" t="s">
        <v>1372</v>
      </c>
      <c r="B548" s="608" t="s">
        <v>1292</v>
      </c>
      <c r="C548" s="624">
        <v>0</v>
      </c>
      <c r="D548" s="609"/>
    </row>
    <row r="549" spans="1:4" ht="15">
      <c r="A549" s="607" t="s">
        <v>1373</v>
      </c>
      <c r="B549" s="608" t="s">
        <v>1292</v>
      </c>
      <c r="C549" s="624">
        <v>0</v>
      </c>
      <c r="D549" s="609"/>
    </row>
    <row r="550" spans="1:4" ht="15">
      <c r="A550" s="607" t="s">
        <v>1374</v>
      </c>
      <c r="B550" s="608" t="s">
        <v>1375</v>
      </c>
      <c r="C550" s="624">
        <v>0</v>
      </c>
      <c r="D550" s="609"/>
    </row>
    <row r="551" spans="1:4" ht="15">
      <c r="A551" s="607" t="s">
        <v>1376</v>
      </c>
      <c r="B551" s="608" t="s">
        <v>1375</v>
      </c>
      <c r="C551" s="624">
        <v>0</v>
      </c>
      <c r="D551" s="609"/>
    </row>
    <row r="552" spans="1:4" ht="15">
      <c r="A552" s="607" t="s">
        <v>1377</v>
      </c>
      <c r="B552" s="608" t="s">
        <v>1375</v>
      </c>
      <c r="C552" s="624">
        <v>0</v>
      </c>
      <c r="D552" s="609"/>
    </row>
    <row r="553" spans="1:4" ht="15">
      <c r="A553" s="607" t="s">
        <v>1378</v>
      </c>
      <c r="B553" s="608" t="s">
        <v>1375</v>
      </c>
      <c r="C553" s="624">
        <v>0</v>
      </c>
      <c r="D553" s="609"/>
    </row>
    <row r="554" spans="1:4" ht="15">
      <c r="A554" s="607" t="s">
        <v>1379</v>
      </c>
      <c r="B554" s="608" t="s">
        <v>1375</v>
      </c>
      <c r="C554" s="624">
        <v>0</v>
      </c>
      <c r="D554" s="609"/>
    </row>
    <row r="555" spans="1:4" ht="15">
      <c r="A555" s="607" t="s">
        <v>1380</v>
      </c>
      <c r="B555" s="608" t="s">
        <v>1375</v>
      </c>
      <c r="C555" s="624">
        <v>0</v>
      </c>
      <c r="D555" s="609"/>
    </row>
    <row r="556" spans="1:4" ht="15">
      <c r="A556" s="607" t="s">
        <v>1381</v>
      </c>
      <c r="B556" s="608" t="s">
        <v>1375</v>
      </c>
      <c r="C556" s="624">
        <v>0</v>
      </c>
      <c r="D556" s="609"/>
    </row>
    <row r="557" spans="1:4" ht="15">
      <c r="A557" s="607" t="s">
        <v>1382</v>
      </c>
      <c r="B557" s="608" t="s">
        <v>1375</v>
      </c>
      <c r="C557" s="624">
        <v>0</v>
      </c>
      <c r="D557" s="609"/>
    </row>
    <row r="558" spans="1:4" ht="15">
      <c r="A558" s="607" t="s">
        <v>1383</v>
      </c>
      <c r="B558" s="608" t="s">
        <v>1375</v>
      </c>
      <c r="C558" s="624">
        <v>0</v>
      </c>
      <c r="D558" s="609"/>
    </row>
    <row r="559" spans="1:4" ht="15">
      <c r="A559" s="607" t="s">
        <v>1384</v>
      </c>
      <c r="B559" s="608" t="s">
        <v>1375</v>
      </c>
      <c r="C559" s="624">
        <v>0</v>
      </c>
      <c r="D559" s="609"/>
    </row>
    <row r="560" spans="1:4" ht="15">
      <c r="A560" s="607" t="s">
        <v>1385</v>
      </c>
      <c r="B560" s="608" t="s">
        <v>1375</v>
      </c>
      <c r="C560" s="624">
        <v>0</v>
      </c>
      <c r="D560" s="609"/>
    </row>
    <row r="561" spans="1:4" ht="15">
      <c r="A561" s="607" t="s">
        <v>1386</v>
      </c>
      <c r="B561" s="608" t="s">
        <v>1375</v>
      </c>
      <c r="C561" s="624">
        <v>0</v>
      </c>
      <c r="D561" s="609"/>
    </row>
    <row r="562" spans="1:4" ht="15">
      <c r="A562" s="607" t="s">
        <v>1387</v>
      </c>
      <c r="B562" s="608" t="s">
        <v>1375</v>
      </c>
      <c r="C562" s="624">
        <v>0</v>
      </c>
      <c r="D562" s="609"/>
    </row>
    <row r="563" spans="1:4" ht="15">
      <c r="A563" s="607" t="s">
        <v>1388</v>
      </c>
      <c r="B563" s="608" t="s">
        <v>1375</v>
      </c>
      <c r="C563" s="624">
        <v>0</v>
      </c>
      <c r="D563" s="609"/>
    </row>
    <row r="564" spans="1:4" ht="15">
      <c r="A564" s="607" t="s">
        <v>1389</v>
      </c>
      <c r="B564" s="608" t="s">
        <v>1375</v>
      </c>
      <c r="C564" s="624">
        <v>0</v>
      </c>
      <c r="D564" s="609"/>
    </row>
    <row r="565" spans="1:4" ht="15">
      <c r="A565" s="607" t="s">
        <v>1390</v>
      </c>
      <c r="B565" s="608" t="s">
        <v>1375</v>
      </c>
      <c r="C565" s="624">
        <v>0</v>
      </c>
      <c r="D565" s="609"/>
    </row>
    <row r="566" spans="1:4" ht="15">
      <c r="A566" s="607" t="s">
        <v>1391</v>
      </c>
      <c r="B566" s="608" t="s">
        <v>1375</v>
      </c>
      <c r="C566" s="624">
        <v>0</v>
      </c>
      <c r="D566" s="609"/>
    </row>
    <row r="567" spans="1:4" ht="15">
      <c r="A567" s="607" t="s">
        <v>1392</v>
      </c>
      <c r="B567" s="608" t="s">
        <v>1375</v>
      </c>
      <c r="C567" s="624">
        <v>0</v>
      </c>
      <c r="D567" s="609"/>
    </row>
    <row r="568" spans="1:4" ht="15">
      <c r="A568" s="607" t="s">
        <v>1393</v>
      </c>
      <c r="B568" s="608" t="s">
        <v>1375</v>
      </c>
      <c r="C568" s="624">
        <v>0</v>
      </c>
      <c r="D568" s="609"/>
    </row>
    <row r="569" spans="1:4" ht="15">
      <c r="A569" s="607" t="s">
        <v>1394</v>
      </c>
      <c r="B569" s="608" t="s">
        <v>1375</v>
      </c>
      <c r="C569" s="624">
        <v>0</v>
      </c>
      <c r="D569" s="609"/>
    </row>
    <row r="570" spans="1:4" ht="15">
      <c r="A570" s="607" t="s">
        <v>1395</v>
      </c>
      <c r="B570" s="608" t="s">
        <v>1375</v>
      </c>
      <c r="C570" s="624">
        <v>0</v>
      </c>
      <c r="D570" s="609"/>
    </row>
    <row r="571" spans="1:4" ht="15">
      <c r="A571" s="607" t="s">
        <v>1396</v>
      </c>
      <c r="B571" s="608" t="s">
        <v>1375</v>
      </c>
      <c r="C571" s="624">
        <v>0</v>
      </c>
      <c r="D571" s="609"/>
    </row>
    <row r="572" spans="1:4" ht="15">
      <c r="A572" s="607" t="s">
        <v>1397</v>
      </c>
      <c r="B572" s="608" t="s">
        <v>1375</v>
      </c>
      <c r="C572" s="624">
        <v>0</v>
      </c>
      <c r="D572" s="609"/>
    </row>
    <row r="573" spans="1:4" ht="15">
      <c r="A573" s="607" t="s">
        <v>1398</v>
      </c>
      <c r="B573" s="608" t="s">
        <v>1375</v>
      </c>
      <c r="C573" s="624">
        <v>0</v>
      </c>
      <c r="D573" s="609"/>
    </row>
    <row r="574" spans="1:4" ht="15">
      <c r="A574" s="607" t="s">
        <v>1399</v>
      </c>
      <c r="B574" s="608" t="s">
        <v>1375</v>
      </c>
      <c r="C574" s="624">
        <v>0</v>
      </c>
      <c r="D574" s="609"/>
    </row>
    <row r="575" spans="1:4" ht="15">
      <c r="A575" s="607" t="s">
        <v>1400</v>
      </c>
      <c r="B575" s="608" t="s">
        <v>1375</v>
      </c>
      <c r="C575" s="624">
        <v>0</v>
      </c>
      <c r="D575" s="609"/>
    </row>
    <row r="576" spans="1:4" ht="15">
      <c r="A576" s="607" t="s">
        <v>1401</v>
      </c>
      <c r="B576" s="608" t="s">
        <v>1375</v>
      </c>
      <c r="C576" s="624">
        <v>0</v>
      </c>
      <c r="D576" s="609"/>
    </row>
    <row r="577" spans="1:4" ht="15">
      <c r="A577" s="607" t="s">
        <v>1402</v>
      </c>
      <c r="B577" s="608" t="s">
        <v>1403</v>
      </c>
      <c r="C577" s="624">
        <v>0</v>
      </c>
      <c r="D577" s="609"/>
    </row>
    <row r="578" spans="1:4" ht="15">
      <c r="A578" s="607" t="s">
        <v>1404</v>
      </c>
      <c r="B578" s="608" t="s">
        <v>1403</v>
      </c>
      <c r="C578" s="624">
        <v>0</v>
      </c>
      <c r="D578" s="609"/>
    </row>
    <row r="579" spans="1:4" ht="15">
      <c r="A579" s="607" t="s">
        <v>1405</v>
      </c>
      <c r="B579" s="608" t="s">
        <v>1403</v>
      </c>
      <c r="C579" s="624">
        <v>0</v>
      </c>
      <c r="D579" s="609"/>
    </row>
    <row r="580" spans="1:4" ht="15">
      <c r="A580" s="607" t="s">
        <v>1406</v>
      </c>
      <c r="B580" s="608" t="s">
        <v>1403</v>
      </c>
      <c r="C580" s="624">
        <v>0</v>
      </c>
      <c r="D580" s="609"/>
    </row>
    <row r="581" spans="1:4" ht="15">
      <c r="A581" s="607" t="s">
        <v>1407</v>
      </c>
      <c r="B581" s="608" t="s">
        <v>1403</v>
      </c>
      <c r="C581" s="624">
        <v>0</v>
      </c>
      <c r="D581" s="609"/>
    </row>
    <row r="582" spans="1:4" ht="15">
      <c r="A582" s="607" t="s">
        <v>1408</v>
      </c>
      <c r="B582" s="608" t="s">
        <v>1403</v>
      </c>
      <c r="C582" s="624">
        <v>0</v>
      </c>
      <c r="D582" s="609"/>
    </row>
    <row r="583" spans="1:4" ht="15">
      <c r="A583" s="607" t="s">
        <v>1409</v>
      </c>
      <c r="B583" s="608" t="s">
        <v>1403</v>
      </c>
      <c r="C583" s="624">
        <v>0</v>
      </c>
      <c r="D583" s="609"/>
    </row>
    <row r="584" spans="1:4" ht="15">
      <c r="A584" s="607" t="s">
        <v>1410</v>
      </c>
      <c r="B584" s="608" t="s">
        <v>1403</v>
      </c>
      <c r="C584" s="624">
        <v>0</v>
      </c>
      <c r="D584" s="609"/>
    </row>
    <row r="585" spans="1:4" ht="15">
      <c r="A585" s="607" t="s">
        <v>1411</v>
      </c>
      <c r="B585" s="608" t="s">
        <v>1403</v>
      </c>
      <c r="C585" s="624">
        <v>0</v>
      </c>
      <c r="D585" s="609"/>
    </row>
    <row r="586" spans="1:4" ht="15">
      <c r="A586" s="607" t="s">
        <v>1412</v>
      </c>
      <c r="B586" s="608" t="s">
        <v>1403</v>
      </c>
      <c r="C586" s="624">
        <v>0</v>
      </c>
      <c r="D586" s="609"/>
    </row>
    <row r="587" spans="1:4" ht="15">
      <c r="A587" s="607" t="s">
        <v>1413</v>
      </c>
      <c r="B587" s="608" t="s">
        <v>1403</v>
      </c>
      <c r="C587" s="624">
        <v>0</v>
      </c>
      <c r="D587" s="609"/>
    </row>
    <row r="588" spans="1:4" ht="15">
      <c r="A588" s="607" t="s">
        <v>1414</v>
      </c>
      <c r="B588" s="608" t="s">
        <v>1403</v>
      </c>
      <c r="C588" s="624">
        <v>0</v>
      </c>
      <c r="D588" s="609"/>
    </row>
    <row r="589" spans="1:4" ht="15">
      <c r="A589" s="607" t="s">
        <v>1415</v>
      </c>
      <c r="B589" s="608" t="s">
        <v>1403</v>
      </c>
      <c r="C589" s="624">
        <v>0</v>
      </c>
      <c r="D589" s="609"/>
    </row>
    <row r="590" spans="1:4" ht="15">
      <c r="A590" s="607" t="s">
        <v>1416</v>
      </c>
      <c r="B590" s="608" t="s">
        <v>1403</v>
      </c>
      <c r="C590" s="624">
        <v>0</v>
      </c>
      <c r="D590" s="609"/>
    </row>
    <row r="591" spans="1:4" ht="15">
      <c r="A591" s="607" t="s">
        <v>1417</v>
      </c>
      <c r="B591" s="608" t="s">
        <v>1403</v>
      </c>
      <c r="C591" s="624">
        <v>0</v>
      </c>
      <c r="D591" s="609"/>
    </row>
    <row r="592" spans="1:4" ht="15">
      <c r="A592" s="607" t="s">
        <v>1418</v>
      </c>
      <c r="B592" s="608" t="s">
        <v>1403</v>
      </c>
      <c r="C592" s="624">
        <v>0</v>
      </c>
      <c r="D592" s="609"/>
    </row>
    <row r="593" spans="1:4" ht="15">
      <c r="A593" s="607" t="s">
        <v>1419</v>
      </c>
      <c r="B593" s="608" t="s">
        <v>1403</v>
      </c>
      <c r="C593" s="624">
        <v>0</v>
      </c>
      <c r="D593" s="609"/>
    </row>
    <row r="594" spans="1:4" ht="15">
      <c r="A594" s="607" t="s">
        <v>1420</v>
      </c>
      <c r="B594" s="608" t="s">
        <v>1403</v>
      </c>
      <c r="C594" s="624">
        <v>0</v>
      </c>
      <c r="D594" s="609"/>
    </row>
    <row r="595" spans="1:4" ht="15">
      <c r="A595" s="607" t="s">
        <v>1421</v>
      </c>
      <c r="B595" s="608" t="s">
        <v>1403</v>
      </c>
      <c r="C595" s="624">
        <v>0</v>
      </c>
      <c r="D595" s="609"/>
    </row>
    <row r="596" spans="1:4" ht="15">
      <c r="A596" s="607" t="s">
        <v>1422</v>
      </c>
      <c r="B596" s="608" t="s">
        <v>1403</v>
      </c>
      <c r="C596" s="624">
        <v>0</v>
      </c>
      <c r="D596" s="609"/>
    </row>
    <row r="597" spans="1:4" ht="15">
      <c r="A597" s="607" t="s">
        <v>1423</v>
      </c>
      <c r="B597" s="608" t="s">
        <v>1403</v>
      </c>
      <c r="C597" s="624">
        <v>0</v>
      </c>
      <c r="D597" s="609"/>
    </row>
    <row r="598" spans="1:4" ht="15">
      <c r="A598" s="607" t="s">
        <v>1424</v>
      </c>
      <c r="B598" s="608" t="s">
        <v>1403</v>
      </c>
      <c r="C598" s="624">
        <v>0</v>
      </c>
      <c r="D598" s="609"/>
    </row>
    <row r="599" spans="1:4" ht="15">
      <c r="A599" s="607" t="s">
        <v>1425</v>
      </c>
      <c r="B599" s="608" t="s">
        <v>1403</v>
      </c>
      <c r="C599" s="624">
        <v>0</v>
      </c>
      <c r="D599" s="609"/>
    </row>
    <row r="600" spans="1:4" ht="15">
      <c r="A600" s="607" t="s">
        <v>1426</v>
      </c>
      <c r="B600" s="608" t="s">
        <v>1427</v>
      </c>
      <c r="C600" s="624">
        <v>0</v>
      </c>
      <c r="D600" s="609"/>
    </row>
    <row r="601" spans="1:4" ht="15">
      <c r="A601" s="607" t="s">
        <v>1428</v>
      </c>
      <c r="B601" s="608" t="s">
        <v>1429</v>
      </c>
      <c r="C601" s="624">
        <v>0</v>
      </c>
      <c r="D601" s="609"/>
    </row>
    <row r="602" spans="1:4" ht="15">
      <c r="A602" s="607" t="s">
        <v>1430</v>
      </c>
      <c r="B602" s="608" t="s">
        <v>1431</v>
      </c>
      <c r="C602" s="624">
        <v>0</v>
      </c>
      <c r="D602" s="609"/>
    </row>
    <row r="603" spans="1:4" ht="15">
      <c r="A603" s="607" t="s">
        <v>1432</v>
      </c>
      <c r="B603" s="608" t="s">
        <v>1403</v>
      </c>
      <c r="C603" s="624">
        <v>0</v>
      </c>
      <c r="D603" s="609"/>
    </row>
    <row r="604" spans="1:4" ht="15">
      <c r="A604" s="607" t="s">
        <v>1433</v>
      </c>
      <c r="B604" s="608" t="s">
        <v>1403</v>
      </c>
      <c r="C604" s="624">
        <v>0</v>
      </c>
      <c r="D604" s="609"/>
    </row>
    <row r="605" spans="1:4" ht="15">
      <c r="A605" s="607" t="s">
        <v>1434</v>
      </c>
      <c r="B605" s="608" t="s">
        <v>1403</v>
      </c>
      <c r="C605" s="624">
        <v>0</v>
      </c>
      <c r="D605" s="609"/>
    </row>
    <row r="606" spans="1:4" ht="15">
      <c r="A606" s="607" t="s">
        <v>1435</v>
      </c>
      <c r="B606" s="608" t="s">
        <v>1403</v>
      </c>
      <c r="C606" s="624">
        <v>0</v>
      </c>
      <c r="D606" s="609"/>
    </row>
    <row r="607" spans="1:4" ht="15">
      <c r="A607" s="607" t="s">
        <v>1436</v>
      </c>
      <c r="B607" s="608" t="s">
        <v>1403</v>
      </c>
      <c r="C607" s="624">
        <v>0</v>
      </c>
      <c r="D607" s="609"/>
    </row>
    <row r="608" spans="1:4" ht="15">
      <c r="A608" s="607" t="s">
        <v>1437</v>
      </c>
      <c r="B608" s="608" t="s">
        <v>1403</v>
      </c>
      <c r="C608" s="624">
        <v>0</v>
      </c>
      <c r="D608" s="609"/>
    </row>
    <row r="609" spans="1:4" ht="15">
      <c r="A609" s="607" t="s">
        <v>1438</v>
      </c>
      <c r="B609" s="608" t="s">
        <v>1403</v>
      </c>
      <c r="C609" s="624">
        <v>0</v>
      </c>
      <c r="D609" s="609"/>
    </row>
    <row r="610" spans="1:4" ht="15">
      <c r="A610" s="607" t="s">
        <v>1439</v>
      </c>
      <c r="B610" s="608" t="s">
        <v>1403</v>
      </c>
      <c r="C610" s="624">
        <v>0</v>
      </c>
      <c r="D610" s="609"/>
    </row>
    <row r="611" spans="1:4" ht="15">
      <c r="A611" s="607" t="s">
        <v>1440</v>
      </c>
      <c r="B611" s="608" t="s">
        <v>1403</v>
      </c>
      <c r="C611" s="624">
        <v>0</v>
      </c>
      <c r="D611" s="609"/>
    </row>
    <row r="612" spans="1:4" ht="15">
      <c r="A612" s="607" t="s">
        <v>1441</v>
      </c>
      <c r="B612" s="608" t="s">
        <v>1403</v>
      </c>
      <c r="C612" s="624">
        <v>0</v>
      </c>
      <c r="D612" s="609"/>
    </row>
    <row r="613" spans="1:4" ht="15">
      <c r="A613" s="607" t="s">
        <v>1442</v>
      </c>
      <c r="B613" s="608" t="s">
        <v>1403</v>
      </c>
      <c r="C613" s="624">
        <v>0</v>
      </c>
      <c r="D613" s="609"/>
    </row>
    <row r="614" spans="1:4" ht="15">
      <c r="A614" s="607" t="s">
        <v>1443</v>
      </c>
      <c r="B614" s="608" t="s">
        <v>1403</v>
      </c>
      <c r="C614" s="624">
        <v>0</v>
      </c>
      <c r="D614" s="609"/>
    </row>
    <row r="615" spans="1:4" ht="15">
      <c r="A615" s="607" t="s">
        <v>1444</v>
      </c>
      <c r="B615" s="608" t="s">
        <v>1403</v>
      </c>
      <c r="C615" s="624">
        <v>0</v>
      </c>
      <c r="D615" s="609"/>
    </row>
    <row r="616" spans="1:4" ht="15">
      <c r="A616" s="607" t="s">
        <v>1445</v>
      </c>
      <c r="B616" s="608" t="s">
        <v>1403</v>
      </c>
      <c r="C616" s="624">
        <v>0</v>
      </c>
      <c r="D616" s="609"/>
    </row>
    <row r="617" spans="1:4" ht="15">
      <c r="A617" s="607" t="s">
        <v>1446</v>
      </c>
      <c r="B617" s="608" t="s">
        <v>1403</v>
      </c>
      <c r="C617" s="624">
        <v>0</v>
      </c>
      <c r="D617" s="609"/>
    </row>
    <row r="618" spans="1:4" ht="15">
      <c r="A618" s="607" t="s">
        <v>1447</v>
      </c>
      <c r="B618" s="608" t="s">
        <v>1403</v>
      </c>
      <c r="C618" s="624">
        <v>0</v>
      </c>
      <c r="D618" s="609"/>
    </row>
    <row r="619" spans="1:4" ht="15">
      <c r="A619" s="607" t="s">
        <v>1448</v>
      </c>
      <c r="B619" s="608" t="s">
        <v>1403</v>
      </c>
      <c r="C619" s="624">
        <v>0</v>
      </c>
      <c r="D619" s="609"/>
    </row>
    <row r="620" spans="1:4" ht="15">
      <c r="A620" s="607" t="s">
        <v>1449</v>
      </c>
      <c r="B620" s="608" t="s">
        <v>1403</v>
      </c>
      <c r="C620" s="624">
        <v>0</v>
      </c>
      <c r="D620" s="609"/>
    </row>
    <row r="621" spans="1:4" ht="15">
      <c r="A621" s="607" t="s">
        <v>1450</v>
      </c>
      <c r="B621" s="608" t="s">
        <v>1403</v>
      </c>
      <c r="C621" s="624">
        <v>0</v>
      </c>
      <c r="D621" s="609"/>
    </row>
    <row r="622" spans="1:4" ht="15">
      <c r="A622" s="607" t="s">
        <v>1451</v>
      </c>
      <c r="B622" s="608" t="s">
        <v>1403</v>
      </c>
      <c r="C622" s="624">
        <v>0</v>
      </c>
      <c r="D622" s="609"/>
    </row>
    <row r="623" spans="1:4" ht="15">
      <c r="A623" s="607" t="s">
        <v>1452</v>
      </c>
      <c r="B623" s="608" t="s">
        <v>1403</v>
      </c>
      <c r="C623" s="624">
        <v>0</v>
      </c>
      <c r="D623" s="609"/>
    </row>
    <row r="624" spans="1:4" ht="15">
      <c r="A624" s="607" t="s">
        <v>1453</v>
      </c>
      <c r="B624" s="608" t="s">
        <v>1403</v>
      </c>
      <c r="C624" s="624">
        <v>0</v>
      </c>
      <c r="D624" s="609"/>
    </row>
    <row r="625" spans="1:4" ht="15">
      <c r="A625" s="607" t="s">
        <v>1454</v>
      </c>
      <c r="B625" s="608" t="s">
        <v>1403</v>
      </c>
      <c r="C625" s="624">
        <v>0</v>
      </c>
      <c r="D625" s="609"/>
    </row>
    <row r="626" spans="1:4" ht="15">
      <c r="A626" s="607" t="s">
        <v>1455</v>
      </c>
      <c r="B626" s="608" t="s">
        <v>1403</v>
      </c>
      <c r="C626" s="624">
        <v>0</v>
      </c>
      <c r="D626" s="609"/>
    </row>
    <row r="627" spans="1:4" ht="15">
      <c r="A627" s="607" t="s">
        <v>1456</v>
      </c>
      <c r="B627" s="608" t="s">
        <v>1403</v>
      </c>
      <c r="C627" s="624">
        <v>0</v>
      </c>
      <c r="D627" s="609"/>
    </row>
    <row r="628" spans="1:4" ht="15">
      <c r="A628" s="607" t="s">
        <v>1457</v>
      </c>
      <c r="B628" s="608" t="s">
        <v>1403</v>
      </c>
      <c r="C628" s="624">
        <v>0</v>
      </c>
      <c r="D628" s="609"/>
    </row>
    <row r="629" spans="1:4" ht="15">
      <c r="A629" s="607" t="s">
        <v>1458</v>
      </c>
      <c r="B629" s="608" t="s">
        <v>1403</v>
      </c>
      <c r="C629" s="624">
        <v>0</v>
      </c>
      <c r="D629" s="609"/>
    </row>
    <row r="630" spans="1:4" ht="15">
      <c r="A630" s="607" t="s">
        <v>1459</v>
      </c>
      <c r="B630" s="608" t="s">
        <v>1403</v>
      </c>
      <c r="C630" s="624">
        <v>0</v>
      </c>
      <c r="D630" s="609"/>
    </row>
    <row r="631" spans="1:4" ht="15">
      <c r="A631" s="607" t="s">
        <v>1460</v>
      </c>
      <c r="B631" s="608" t="s">
        <v>1403</v>
      </c>
      <c r="C631" s="624">
        <v>0</v>
      </c>
      <c r="D631" s="609"/>
    </row>
    <row r="632" spans="1:4" ht="15">
      <c r="A632" s="607" t="s">
        <v>1461</v>
      </c>
      <c r="B632" s="608" t="s">
        <v>1403</v>
      </c>
      <c r="C632" s="624">
        <v>0</v>
      </c>
      <c r="D632" s="609"/>
    </row>
    <row r="633" spans="1:4" ht="15">
      <c r="A633" s="607" t="s">
        <v>1462</v>
      </c>
      <c r="B633" s="608" t="s">
        <v>1403</v>
      </c>
      <c r="C633" s="624">
        <v>0</v>
      </c>
      <c r="D633" s="609"/>
    </row>
    <row r="634" spans="1:4" ht="15">
      <c r="A634" s="607" t="s">
        <v>1463</v>
      </c>
      <c r="B634" s="608" t="s">
        <v>1403</v>
      </c>
      <c r="C634" s="624">
        <v>0</v>
      </c>
      <c r="D634" s="609"/>
    </row>
    <row r="635" spans="1:4" ht="15">
      <c r="A635" s="607" t="s">
        <v>1464</v>
      </c>
      <c r="B635" s="608" t="s">
        <v>1403</v>
      </c>
      <c r="C635" s="624">
        <v>0</v>
      </c>
      <c r="D635" s="609"/>
    </row>
    <row r="636" spans="1:4" ht="15">
      <c r="A636" s="607" t="s">
        <v>1465</v>
      </c>
      <c r="B636" s="608" t="s">
        <v>1403</v>
      </c>
      <c r="C636" s="624">
        <v>0</v>
      </c>
      <c r="D636" s="609"/>
    </row>
    <row r="637" spans="1:4" ht="15">
      <c r="A637" s="607" t="s">
        <v>1466</v>
      </c>
      <c r="B637" s="608" t="s">
        <v>1403</v>
      </c>
      <c r="C637" s="624">
        <v>0</v>
      </c>
      <c r="D637" s="609"/>
    </row>
    <row r="638" spans="1:4" ht="15">
      <c r="A638" s="607" t="s">
        <v>1467</v>
      </c>
      <c r="B638" s="608" t="s">
        <v>1403</v>
      </c>
      <c r="C638" s="624">
        <v>0</v>
      </c>
      <c r="D638" s="609"/>
    </row>
    <row r="639" spans="1:4" ht="15">
      <c r="A639" s="607" t="s">
        <v>1468</v>
      </c>
      <c r="B639" s="608" t="s">
        <v>1403</v>
      </c>
      <c r="C639" s="624">
        <v>0</v>
      </c>
      <c r="D639" s="609"/>
    </row>
    <row r="640" spans="1:4" ht="15">
      <c r="A640" s="607" t="s">
        <v>1469</v>
      </c>
      <c r="B640" s="608" t="s">
        <v>1403</v>
      </c>
      <c r="C640" s="624">
        <v>0</v>
      </c>
      <c r="D640" s="609"/>
    </row>
    <row r="641" spans="1:4" ht="15">
      <c r="A641" s="607" t="s">
        <v>1470</v>
      </c>
      <c r="B641" s="608" t="s">
        <v>1403</v>
      </c>
      <c r="C641" s="624">
        <v>0</v>
      </c>
      <c r="D641" s="609"/>
    </row>
    <row r="642" spans="1:4" ht="15">
      <c r="A642" s="607" t="s">
        <v>1471</v>
      </c>
      <c r="B642" s="608" t="s">
        <v>1403</v>
      </c>
      <c r="C642" s="624">
        <v>0</v>
      </c>
      <c r="D642" s="609"/>
    </row>
    <row r="643" spans="1:4" ht="15">
      <c r="A643" s="607" t="s">
        <v>1472</v>
      </c>
      <c r="B643" s="608" t="s">
        <v>1403</v>
      </c>
      <c r="C643" s="624">
        <v>0</v>
      </c>
      <c r="D643" s="609"/>
    </row>
    <row r="644" spans="1:4" ht="15">
      <c r="A644" s="607" t="s">
        <v>1473</v>
      </c>
      <c r="B644" s="608" t="s">
        <v>1403</v>
      </c>
      <c r="C644" s="624">
        <v>0</v>
      </c>
      <c r="D644" s="609"/>
    </row>
    <row r="645" spans="1:4" ht="15">
      <c r="A645" s="607" t="s">
        <v>1474</v>
      </c>
      <c r="B645" s="608" t="s">
        <v>1403</v>
      </c>
      <c r="C645" s="624">
        <v>0</v>
      </c>
      <c r="D645" s="609"/>
    </row>
    <row r="646" spans="1:4" ht="15">
      <c r="A646" s="607" t="s">
        <v>1475</v>
      </c>
      <c r="B646" s="608" t="s">
        <v>1403</v>
      </c>
      <c r="C646" s="624">
        <v>0</v>
      </c>
      <c r="D646" s="609"/>
    </row>
    <row r="647" spans="1:4" ht="15">
      <c r="A647" s="607" t="s">
        <v>1476</v>
      </c>
      <c r="B647" s="608" t="s">
        <v>1403</v>
      </c>
      <c r="C647" s="624">
        <v>0</v>
      </c>
      <c r="D647" s="609"/>
    </row>
    <row r="648" spans="1:4" ht="15">
      <c r="A648" s="607" t="s">
        <v>1477</v>
      </c>
      <c r="B648" s="608" t="s">
        <v>1403</v>
      </c>
      <c r="C648" s="624">
        <v>0</v>
      </c>
      <c r="D648" s="609"/>
    </row>
    <row r="649" spans="1:4" ht="15">
      <c r="A649" s="607" t="s">
        <v>1478</v>
      </c>
      <c r="B649" s="608" t="s">
        <v>1403</v>
      </c>
      <c r="C649" s="624">
        <v>0</v>
      </c>
      <c r="D649" s="609"/>
    </row>
    <row r="650" spans="1:4" ht="15">
      <c r="A650" s="607" t="s">
        <v>1479</v>
      </c>
      <c r="B650" s="608" t="s">
        <v>1403</v>
      </c>
      <c r="C650" s="624">
        <v>0</v>
      </c>
      <c r="D650" s="609"/>
    </row>
    <row r="651" spans="1:4" ht="15">
      <c r="A651" s="607" t="s">
        <v>1480</v>
      </c>
      <c r="B651" s="608" t="s">
        <v>1403</v>
      </c>
      <c r="C651" s="624">
        <v>0</v>
      </c>
      <c r="D651" s="609"/>
    </row>
    <row r="652" spans="1:4" ht="15">
      <c r="A652" s="607" t="s">
        <v>1481</v>
      </c>
      <c r="B652" s="608" t="s">
        <v>1403</v>
      </c>
      <c r="C652" s="624">
        <v>0</v>
      </c>
      <c r="D652" s="609"/>
    </row>
    <row r="653" spans="1:4" ht="15">
      <c r="A653" s="607" t="s">
        <v>1482</v>
      </c>
      <c r="B653" s="608" t="s">
        <v>1403</v>
      </c>
      <c r="C653" s="624">
        <v>0</v>
      </c>
      <c r="D653" s="609"/>
    </row>
    <row r="654" spans="1:4" ht="15">
      <c r="A654" s="607" t="s">
        <v>1483</v>
      </c>
      <c r="B654" s="608" t="s">
        <v>1403</v>
      </c>
      <c r="C654" s="624">
        <v>0</v>
      </c>
      <c r="D654" s="609"/>
    </row>
    <row r="655" spans="1:4" ht="15">
      <c r="A655" s="607" t="s">
        <v>1484</v>
      </c>
      <c r="B655" s="608" t="s">
        <v>1403</v>
      </c>
      <c r="C655" s="624">
        <v>0</v>
      </c>
      <c r="D655" s="609"/>
    </row>
    <row r="656" spans="1:4" ht="15">
      <c r="A656" s="607" t="s">
        <v>1485</v>
      </c>
      <c r="B656" s="608" t="s">
        <v>1403</v>
      </c>
      <c r="C656" s="624">
        <v>0</v>
      </c>
      <c r="D656" s="609"/>
    </row>
    <row r="657" spans="1:4" ht="15">
      <c r="A657" s="607" t="s">
        <v>1486</v>
      </c>
      <c r="B657" s="608" t="s">
        <v>1403</v>
      </c>
      <c r="C657" s="624">
        <v>0</v>
      </c>
      <c r="D657" s="609"/>
    </row>
    <row r="658" spans="1:4" ht="15">
      <c r="A658" s="607" t="s">
        <v>1487</v>
      </c>
      <c r="B658" s="608" t="s">
        <v>1403</v>
      </c>
      <c r="C658" s="624">
        <v>0</v>
      </c>
      <c r="D658" s="609"/>
    </row>
    <row r="659" spans="1:4" ht="15">
      <c r="A659" s="607" t="s">
        <v>1488</v>
      </c>
      <c r="B659" s="608" t="s">
        <v>1403</v>
      </c>
      <c r="C659" s="624">
        <v>0</v>
      </c>
      <c r="D659" s="609"/>
    </row>
    <row r="660" spans="1:4" ht="15">
      <c r="A660" s="607" t="s">
        <v>1489</v>
      </c>
      <c r="B660" s="608" t="s">
        <v>1490</v>
      </c>
      <c r="C660" s="624">
        <v>0</v>
      </c>
      <c r="D660" s="609"/>
    </row>
    <row r="661" spans="1:4" ht="15">
      <c r="A661" s="607" t="s">
        <v>1491</v>
      </c>
      <c r="B661" s="608" t="s">
        <v>1490</v>
      </c>
      <c r="C661" s="624">
        <v>0</v>
      </c>
      <c r="D661" s="609"/>
    </row>
    <row r="662" spans="1:4" ht="15">
      <c r="A662" s="607" t="s">
        <v>1492</v>
      </c>
      <c r="B662" s="608" t="s">
        <v>1490</v>
      </c>
      <c r="C662" s="624">
        <v>0</v>
      </c>
      <c r="D662" s="609"/>
    </row>
    <row r="663" spans="1:4" ht="15">
      <c r="A663" s="607" t="s">
        <v>1493</v>
      </c>
      <c r="B663" s="608" t="s">
        <v>1490</v>
      </c>
      <c r="C663" s="624">
        <v>0</v>
      </c>
      <c r="D663" s="609"/>
    </row>
    <row r="664" spans="1:4" ht="15">
      <c r="A664" s="607" t="s">
        <v>1494</v>
      </c>
      <c r="B664" s="608" t="s">
        <v>1490</v>
      </c>
      <c r="C664" s="624">
        <v>0</v>
      </c>
      <c r="D664" s="609"/>
    </row>
    <row r="665" spans="1:4" ht="15">
      <c r="A665" s="607" t="s">
        <v>1495</v>
      </c>
      <c r="B665" s="608" t="s">
        <v>1490</v>
      </c>
      <c r="C665" s="624">
        <v>0</v>
      </c>
      <c r="D665" s="609"/>
    </row>
    <row r="666" spans="1:4" ht="15">
      <c r="A666" s="607" t="s">
        <v>1496</v>
      </c>
      <c r="B666" s="608" t="s">
        <v>1490</v>
      </c>
      <c r="C666" s="624">
        <v>0</v>
      </c>
      <c r="D666" s="609"/>
    </row>
    <row r="667" spans="1:4" ht="15">
      <c r="A667" s="607" t="s">
        <v>1497</v>
      </c>
      <c r="B667" s="608" t="s">
        <v>1490</v>
      </c>
      <c r="C667" s="624">
        <v>0</v>
      </c>
      <c r="D667" s="609"/>
    </row>
    <row r="668" spans="1:4" ht="15">
      <c r="A668" s="607" t="s">
        <v>1498</v>
      </c>
      <c r="B668" s="608" t="s">
        <v>1490</v>
      </c>
      <c r="C668" s="624">
        <v>0</v>
      </c>
      <c r="D668" s="609"/>
    </row>
    <row r="669" spans="1:4" ht="15">
      <c r="A669" s="607" t="s">
        <v>1499</v>
      </c>
      <c r="B669" s="608" t="s">
        <v>1490</v>
      </c>
      <c r="C669" s="624">
        <v>0</v>
      </c>
      <c r="D669" s="609"/>
    </row>
    <row r="670" spans="1:4" ht="15">
      <c r="A670" s="607" t="s">
        <v>1500</v>
      </c>
      <c r="B670" s="608" t="s">
        <v>1490</v>
      </c>
      <c r="C670" s="624">
        <v>0</v>
      </c>
      <c r="D670" s="609"/>
    </row>
    <row r="671" spans="1:4" ht="15">
      <c r="A671" s="607" t="s">
        <v>1501</v>
      </c>
      <c r="B671" s="608" t="s">
        <v>1490</v>
      </c>
      <c r="C671" s="624">
        <v>0</v>
      </c>
      <c r="D671" s="609"/>
    </row>
    <row r="672" spans="1:4" ht="15">
      <c r="A672" s="607" t="s">
        <v>1502</v>
      </c>
      <c r="B672" s="608" t="s">
        <v>1490</v>
      </c>
      <c r="C672" s="624">
        <v>0</v>
      </c>
      <c r="D672" s="609"/>
    </row>
    <row r="673" spans="1:4" ht="15">
      <c r="A673" s="607" t="s">
        <v>1503</v>
      </c>
      <c r="B673" s="608" t="s">
        <v>1490</v>
      </c>
      <c r="C673" s="624">
        <v>0</v>
      </c>
      <c r="D673" s="609"/>
    </row>
    <row r="674" spans="1:4" ht="15">
      <c r="A674" s="607" t="s">
        <v>1504</v>
      </c>
      <c r="B674" s="608" t="s">
        <v>1490</v>
      </c>
      <c r="C674" s="624">
        <v>0</v>
      </c>
      <c r="D674" s="609"/>
    </row>
    <row r="675" spans="1:4" ht="15">
      <c r="A675" s="607" t="s">
        <v>1505</v>
      </c>
      <c r="B675" s="608" t="s">
        <v>1490</v>
      </c>
      <c r="C675" s="624">
        <v>0</v>
      </c>
      <c r="D675" s="609"/>
    </row>
    <row r="676" spans="1:4" ht="15">
      <c r="A676" s="607" t="s">
        <v>1506</v>
      </c>
      <c r="B676" s="608" t="s">
        <v>1490</v>
      </c>
      <c r="C676" s="624">
        <v>0</v>
      </c>
      <c r="D676" s="609"/>
    </row>
    <row r="677" spans="1:4" ht="15">
      <c r="A677" s="607" t="s">
        <v>1507</v>
      </c>
      <c r="B677" s="608" t="s">
        <v>1490</v>
      </c>
      <c r="C677" s="624">
        <v>0</v>
      </c>
      <c r="D677" s="609"/>
    </row>
    <row r="678" spans="1:4" ht="15">
      <c r="A678" s="607" t="s">
        <v>1508</v>
      </c>
      <c r="B678" s="608" t="s">
        <v>1490</v>
      </c>
      <c r="C678" s="624">
        <v>0</v>
      </c>
      <c r="D678" s="609"/>
    </row>
    <row r="679" spans="1:4" ht="15">
      <c r="A679" s="607" t="s">
        <v>1509</v>
      </c>
      <c r="B679" s="608" t="s">
        <v>1490</v>
      </c>
      <c r="C679" s="624">
        <v>0</v>
      </c>
      <c r="D679" s="609"/>
    </row>
    <row r="680" spans="1:4" ht="15">
      <c r="A680" s="607" t="s">
        <v>1510</v>
      </c>
      <c r="B680" s="608" t="s">
        <v>1511</v>
      </c>
      <c r="C680" s="624">
        <v>0</v>
      </c>
      <c r="D680" s="609"/>
    </row>
    <row r="681" spans="1:4" ht="15">
      <c r="A681" s="607" t="s">
        <v>1512</v>
      </c>
      <c r="B681" s="608" t="s">
        <v>1511</v>
      </c>
      <c r="C681" s="624">
        <v>0</v>
      </c>
      <c r="D681" s="609"/>
    </row>
    <row r="682" spans="1:4" ht="15">
      <c r="A682" s="607" t="s">
        <v>1513</v>
      </c>
      <c r="B682" s="608" t="s">
        <v>1511</v>
      </c>
      <c r="C682" s="624">
        <v>0</v>
      </c>
      <c r="D682" s="609"/>
    </row>
    <row r="683" spans="1:4" ht="15">
      <c r="A683" s="607" t="s">
        <v>1514</v>
      </c>
      <c r="B683" s="608" t="s">
        <v>1511</v>
      </c>
      <c r="C683" s="624">
        <v>0</v>
      </c>
      <c r="D683" s="609"/>
    </row>
    <row r="684" spans="1:4" ht="15">
      <c r="A684" s="607" t="s">
        <v>1515</v>
      </c>
      <c r="B684" s="608" t="s">
        <v>1511</v>
      </c>
      <c r="C684" s="624">
        <v>0</v>
      </c>
      <c r="D684" s="609"/>
    </row>
    <row r="685" spans="1:4" ht="15">
      <c r="A685" s="607" t="s">
        <v>1516</v>
      </c>
      <c r="B685" s="608" t="s">
        <v>1511</v>
      </c>
      <c r="C685" s="624">
        <v>0</v>
      </c>
      <c r="D685" s="609"/>
    </row>
    <row r="686" spans="1:4" ht="15">
      <c r="A686" s="607" t="s">
        <v>1517</v>
      </c>
      <c r="B686" s="608" t="s">
        <v>1511</v>
      </c>
      <c r="C686" s="624">
        <v>0</v>
      </c>
      <c r="D686" s="609"/>
    </row>
    <row r="687" spans="1:4" ht="15">
      <c r="A687" s="607" t="s">
        <v>1518</v>
      </c>
      <c r="B687" s="608" t="s">
        <v>1511</v>
      </c>
      <c r="C687" s="624">
        <v>0</v>
      </c>
      <c r="D687" s="609"/>
    </row>
    <row r="688" spans="1:4" ht="15">
      <c r="A688" s="607" t="s">
        <v>1519</v>
      </c>
      <c r="B688" s="608" t="s">
        <v>1511</v>
      </c>
      <c r="C688" s="624">
        <v>0</v>
      </c>
      <c r="D688" s="609"/>
    </row>
    <row r="689" spans="1:4" ht="15">
      <c r="A689" s="607" t="s">
        <v>1520</v>
      </c>
      <c r="B689" s="608" t="s">
        <v>1511</v>
      </c>
      <c r="C689" s="624">
        <v>0</v>
      </c>
      <c r="D689" s="609"/>
    </row>
    <row r="690" spans="1:4" ht="15">
      <c r="A690" s="607" t="s">
        <v>1521</v>
      </c>
      <c r="B690" s="608" t="s">
        <v>1511</v>
      </c>
      <c r="C690" s="624">
        <v>0</v>
      </c>
      <c r="D690" s="609"/>
    </row>
    <row r="691" spans="1:4" ht="15">
      <c r="A691" s="607" t="s">
        <v>1522</v>
      </c>
      <c r="B691" s="608" t="s">
        <v>1511</v>
      </c>
      <c r="C691" s="624">
        <v>0</v>
      </c>
      <c r="D691" s="609"/>
    </row>
    <row r="692" spans="1:4" ht="15">
      <c r="A692" s="607" t="s">
        <v>1523</v>
      </c>
      <c r="B692" s="608" t="s">
        <v>1511</v>
      </c>
      <c r="C692" s="624">
        <v>0</v>
      </c>
      <c r="D692" s="609"/>
    </row>
    <row r="693" spans="1:4" ht="15">
      <c r="A693" s="607" t="s">
        <v>1524</v>
      </c>
      <c r="B693" s="608" t="s">
        <v>1511</v>
      </c>
      <c r="C693" s="624">
        <v>0</v>
      </c>
      <c r="D693" s="609"/>
    </row>
    <row r="694" spans="1:4" ht="15">
      <c r="A694" s="607" t="s">
        <v>1525</v>
      </c>
      <c r="B694" s="608" t="s">
        <v>1511</v>
      </c>
      <c r="C694" s="624">
        <v>0</v>
      </c>
      <c r="D694" s="609"/>
    </row>
    <row r="695" spans="1:4" ht="15">
      <c r="A695" s="607" t="s">
        <v>1526</v>
      </c>
      <c r="B695" s="608" t="s">
        <v>1511</v>
      </c>
      <c r="C695" s="624">
        <v>0</v>
      </c>
      <c r="D695" s="609"/>
    </row>
    <row r="696" spans="1:4" ht="15">
      <c r="A696" s="607" t="s">
        <v>1527</v>
      </c>
      <c r="B696" s="608" t="s">
        <v>1511</v>
      </c>
      <c r="C696" s="624">
        <v>0</v>
      </c>
      <c r="D696" s="609"/>
    </row>
    <row r="697" spans="1:4" ht="15">
      <c r="A697" s="607" t="s">
        <v>1528</v>
      </c>
      <c r="B697" s="608" t="s">
        <v>1511</v>
      </c>
      <c r="C697" s="624">
        <v>0</v>
      </c>
      <c r="D697" s="609"/>
    </row>
    <row r="698" spans="1:4" ht="15">
      <c r="A698" s="607" t="s">
        <v>1529</v>
      </c>
      <c r="B698" s="608" t="s">
        <v>1511</v>
      </c>
      <c r="C698" s="624">
        <v>0</v>
      </c>
      <c r="D698" s="609"/>
    </row>
    <row r="699" spans="1:4" ht="15">
      <c r="A699" s="607" t="s">
        <v>1530</v>
      </c>
      <c r="B699" s="608" t="s">
        <v>1511</v>
      </c>
      <c r="C699" s="624">
        <v>0</v>
      </c>
      <c r="D699" s="609"/>
    </row>
    <row r="700" spans="1:4" ht="15">
      <c r="A700" s="607" t="s">
        <v>1531</v>
      </c>
      <c r="B700" s="608" t="s">
        <v>1511</v>
      </c>
      <c r="C700" s="624">
        <v>0</v>
      </c>
      <c r="D700" s="609"/>
    </row>
    <row r="701" spans="1:4" ht="15">
      <c r="A701" s="607" t="s">
        <v>1532</v>
      </c>
      <c r="B701" s="608" t="s">
        <v>1511</v>
      </c>
      <c r="C701" s="624">
        <v>0</v>
      </c>
      <c r="D701" s="609"/>
    </row>
    <row r="702" spans="1:4" ht="15">
      <c r="A702" s="607" t="s">
        <v>1533</v>
      </c>
      <c r="B702" s="608" t="s">
        <v>1511</v>
      </c>
      <c r="C702" s="624">
        <v>0</v>
      </c>
      <c r="D702" s="609"/>
    </row>
    <row r="703" spans="1:4" ht="15">
      <c r="A703" s="607" t="s">
        <v>1534</v>
      </c>
      <c r="B703" s="608" t="s">
        <v>1511</v>
      </c>
      <c r="C703" s="624">
        <v>0</v>
      </c>
      <c r="D703" s="609"/>
    </row>
    <row r="704" spans="1:4" ht="15">
      <c r="A704" s="607" t="s">
        <v>1535</v>
      </c>
      <c r="B704" s="608" t="s">
        <v>1511</v>
      </c>
      <c r="C704" s="624">
        <v>0</v>
      </c>
      <c r="D704" s="609"/>
    </row>
    <row r="705" spans="1:4" ht="15">
      <c r="A705" s="607" t="s">
        <v>1536</v>
      </c>
      <c r="B705" s="608" t="s">
        <v>1511</v>
      </c>
      <c r="C705" s="624">
        <v>0</v>
      </c>
      <c r="D705" s="609"/>
    </row>
    <row r="706" spans="1:4" ht="15">
      <c r="A706" s="607" t="s">
        <v>1537</v>
      </c>
      <c r="B706" s="608" t="s">
        <v>1511</v>
      </c>
      <c r="C706" s="624">
        <v>0</v>
      </c>
      <c r="D706" s="609"/>
    </row>
    <row r="707" spans="1:4" ht="15">
      <c r="A707" s="607" t="s">
        <v>1538</v>
      </c>
      <c r="B707" s="608" t="s">
        <v>1511</v>
      </c>
      <c r="C707" s="624">
        <v>0</v>
      </c>
      <c r="D707" s="609"/>
    </row>
    <row r="708" spans="1:4" ht="15">
      <c r="A708" s="607" t="s">
        <v>1539</v>
      </c>
      <c r="B708" s="608" t="s">
        <v>1511</v>
      </c>
      <c r="C708" s="624">
        <v>0</v>
      </c>
      <c r="D708" s="609"/>
    </row>
    <row r="709" spans="1:4" ht="15">
      <c r="A709" s="607" t="s">
        <v>1540</v>
      </c>
      <c r="B709" s="608" t="s">
        <v>1511</v>
      </c>
      <c r="C709" s="624">
        <v>0</v>
      </c>
      <c r="D709" s="609"/>
    </row>
    <row r="710" spans="1:4" ht="15">
      <c r="A710" s="607" t="s">
        <v>1541</v>
      </c>
      <c r="B710" s="608" t="s">
        <v>1511</v>
      </c>
      <c r="C710" s="624">
        <v>0</v>
      </c>
      <c r="D710" s="609"/>
    </row>
    <row r="711" spans="1:4" ht="15">
      <c r="A711" s="607" t="s">
        <v>1542</v>
      </c>
      <c r="B711" s="608" t="s">
        <v>1511</v>
      </c>
      <c r="C711" s="624">
        <v>0</v>
      </c>
      <c r="D711" s="609"/>
    </row>
    <row r="712" spans="1:4" ht="15">
      <c r="A712" s="607" t="s">
        <v>1543</v>
      </c>
      <c r="B712" s="608" t="s">
        <v>1511</v>
      </c>
      <c r="C712" s="624">
        <v>0</v>
      </c>
      <c r="D712" s="609"/>
    </row>
    <row r="713" spans="1:4" ht="15">
      <c r="A713" s="607" t="s">
        <v>1544</v>
      </c>
      <c r="B713" s="608" t="s">
        <v>1511</v>
      </c>
      <c r="C713" s="624">
        <v>0</v>
      </c>
      <c r="D713" s="609"/>
    </row>
    <row r="714" spans="1:4" ht="15">
      <c r="A714" s="607" t="s">
        <v>1545</v>
      </c>
      <c r="B714" s="608" t="s">
        <v>1511</v>
      </c>
      <c r="C714" s="624">
        <v>0</v>
      </c>
      <c r="D714" s="609"/>
    </row>
    <row r="715" spans="1:4" ht="15">
      <c r="A715" s="607" t="s">
        <v>1546</v>
      </c>
      <c r="B715" s="608" t="s">
        <v>1511</v>
      </c>
      <c r="C715" s="624">
        <v>0</v>
      </c>
      <c r="D715" s="609"/>
    </row>
    <row r="716" spans="1:4" ht="15">
      <c r="A716" s="607" t="s">
        <v>1547</v>
      </c>
      <c r="B716" s="608" t="s">
        <v>1511</v>
      </c>
      <c r="C716" s="624">
        <v>0</v>
      </c>
      <c r="D716" s="609"/>
    </row>
    <row r="717" spans="1:4" ht="15">
      <c r="A717" s="607" t="s">
        <v>1548</v>
      </c>
      <c r="B717" s="608" t="s">
        <v>1511</v>
      </c>
      <c r="C717" s="624">
        <v>0</v>
      </c>
      <c r="D717" s="609"/>
    </row>
    <row r="718" spans="1:4" ht="15">
      <c r="A718" s="607" t="s">
        <v>1549</v>
      </c>
      <c r="B718" s="608" t="s">
        <v>1511</v>
      </c>
      <c r="C718" s="624">
        <v>0</v>
      </c>
      <c r="D718" s="609"/>
    </row>
    <row r="719" spans="1:4" ht="15">
      <c r="A719" s="607" t="s">
        <v>1550</v>
      </c>
      <c r="B719" s="608" t="s">
        <v>1511</v>
      </c>
      <c r="C719" s="624">
        <v>0</v>
      </c>
      <c r="D719" s="609"/>
    </row>
    <row r="720" spans="1:4" ht="15">
      <c r="A720" s="607" t="s">
        <v>1551</v>
      </c>
      <c r="B720" s="608" t="s">
        <v>1511</v>
      </c>
      <c r="C720" s="624">
        <v>0</v>
      </c>
      <c r="D720" s="609"/>
    </row>
    <row r="721" spans="1:4" ht="15">
      <c r="A721" s="607" t="s">
        <v>1552</v>
      </c>
      <c r="B721" s="608" t="s">
        <v>1511</v>
      </c>
      <c r="C721" s="624">
        <v>0</v>
      </c>
      <c r="D721" s="609"/>
    </row>
    <row r="722" spans="1:4" ht="15">
      <c r="A722" s="607" t="s">
        <v>1553</v>
      </c>
      <c r="B722" s="608" t="s">
        <v>1511</v>
      </c>
      <c r="C722" s="624">
        <v>0</v>
      </c>
      <c r="D722" s="609"/>
    </row>
    <row r="723" spans="1:4" ht="15">
      <c r="A723" s="607" t="s">
        <v>1554</v>
      </c>
      <c r="B723" s="608" t="s">
        <v>1511</v>
      </c>
      <c r="C723" s="624">
        <v>0</v>
      </c>
      <c r="D723" s="609"/>
    </row>
    <row r="724" spans="1:4" ht="15">
      <c r="A724" s="607" t="s">
        <v>1555</v>
      </c>
      <c r="B724" s="608" t="s">
        <v>1511</v>
      </c>
      <c r="C724" s="624">
        <v>0</v>
      </c>
      <c r="D724" s="609"/>
    </row>
    <row r="725" spans="1:4" ht="15">
      <c r="A725" s="607" t="s">
        <v>1556</v>
      </c>
      <c r="B725" s="608" t="s">
        <v>1511</v>
      </c>
      <c r="C725" s="624">
        <v>0</v>
      </c>
      <c r="D725" s="609"/>
    </row>
    <row r="726" spans="1:4" ht="15">
      <c r="A726" s="607" t="s">
        <v>1557</v>
      </c>
      <c r="B726" s="608" t="s">
        <v>1511</v>
      </c>
      <c r="C726" s="624">
        <v>0</v>
      </c>
      <c r="D726" s="609"/>
    </row>
    <row r="727" spans="1:4" ht="15">
      <c r="A727" s="607" t="s">
        <v>1558</v>
      </c>
      <c r="B727" s="608" t="s">
        <v>1511</v>
      </c>
      <c r="C727" s="624">
        <v>0</v>
      </c>
      <c r="D727" s="609"/>
    </row>
    <row r="728" spans="1:4" ht="15">
      <c r="A728" s="607" t="s">
        <v>1559</v>
      </c>
      <c r="B728" s="608" t="s">
        <v>1511</v>
      </c>
      <c r="C728" s="624">
        <v>0</v>
      </c>
      <c r="D728" s="609"/>
    </row>
    <row r="729" spans="1:4" ht="15">
      <c r="A729" s="607" t="s">
        <v>1560</v>
      </c>
      <c r="B729" s="608" t="s">
        <v>1511</v>
      </c>
      <c r="C729" s="624">
        <v>0</v>
      </c>
      <c r="D729" s="609"/>
    </row>
    <row r="730" spans="1:4" ht="15">
      <c r="A730" s="607" t="s">
        <v>1561</v>
      </c>
      <c r="B730" s="608" t="s">
        <v>1511</v>
      </c>
      <c r="C730" s="624">
        <v>0</v>
      </c>
      <c r="D730" s="609"/>
    </row>
    <row r="731" spans="1:4" ht="15">
      <c r="A731" s="607" t="s">
        <v>1562</v>
      </c>
      <c r="B731" s="608" t="s">
        <v>1511</v>
      </c>
      <c r="C731" s="624">
        <v>0</v>
      </c>
      <c r="D731" s="609"/>
    </row>
    <row r="732" spans="1:4" ht="15">
      <c r="A732" s="607" t="s">
        <v>1563</v>
      </c>
      <c r="B732" s="608" t="s">
        <v>1511</v>
      </c>
      <c r="C732" s="624">
        <v>0</v>
      </c>
      <c r="D732" s="609"/>
    </row>
    <row r="733" spans="1:4" ht="15">
      <c r="A733" s="607" t="s">
        <v>1564</v>
      </c>
      <c r="B733" s="608" t="s">
        <v>1511</v>
      </c>
      <c r="C733" s="624">
        <v>0</v>
      </c>
      <c r="D733" s="609"/>
    </row>
    <row r="734" spans="1:4" ht="15">
      <c r="A734" s="607" t="s">
        <v>1565</v>
      </c>
      <c r="B734" s="608" t="s">
        <v>1511</v>
      </c>
      <c r="C734" s="624">
        <v>0</v>
      </c>
      <c r="D734" s="609"/>
    </row>
    <row r="735" spans="1:4" ht="15">
      <c r="A735" s="607" t="s">
        <v>1566</v>
      </c>
      <c r="B735" s="608" t="s">
        <v>1511</v>
      </c>
      <c r="C735" s="624">
        <v>0</v>
      </c>
      <c r="D735" s="609"/>
    </row>
    <row r="736" spans="1:4" ht="15">
      <c r="A736" s="607" t="s">
        <v>1567</v>
      </c>
      <c r="B736" s="608" t="s">
        <v>1511</v>
      </c>
      <c r="C736" s="624">
        <v>0</v>
      </c>
      <c r="D736" s="609"/>
    </row>
    <row r="737" spans="1:4" ht="15">
      <c r="A737" s="607" t="s">
        <v>1568</v>
      </c>
      <c r="B737" s="608" t="s">
        <v>1511</v>
      </c>
      <c r="C737" s="624">
        <v>0</v>
      </c>
      <c r="D737" s="609"/>
    </row>
    <row r="738" spans="1:4" ht="15">
      <c r="A738" s="607" t="s">
        <v>1569</v>
      </c>
      <c r="B738" s="608" t="s">
        <v>1511</v>
      </c>
      <c r="C738" s="624">
        <v>0</v>
      </c>
      <c r="D738" s="609"/>
    </row>
    <row r="739" spans="1:4" ht="15">
      <c r="A739" s="607" t="s">
        <v>1570</v>
      </c>
      <c r="B739" s="608" t="s">
        <v>1511</v>
      </c>
      <c r="C739" s="624">
        <v>0</v>
      </c>
      <c r="D739" s="609"/>
    </row>
    <row r="740" spans="1:4" ht="15">
      <c r="A740" s="607" t="s">
        <v>1571</v>
      </c>
      <c r="B740" s="608" t="s">
        <v>1511</v>
      </c>
      <c r="C740" s="624">
        <v>0</v>
      </c>
      <c r="D740" s="609"/>
    </row>
    <row r="741" spans="1:4" ht="15">
      <c r="A741" s="607" t="s">
        <v>1572</v>
      </c>
      <c r="B741" s="608" t="s">
        <v>1511</v>
      </c>
      <c r="C741" s="624">
        <v>0</v>
      </c>
      <c r="D741" s="609"/>
    </row>
    <row r="742" spans="1:4" ht="15">
      <c r="A742" s="607" t="s">
        <v>1573</v>
      </c>
      <c r="B742" s="608" t="s">
        <v>1511</v>
      </c>
      <c r="C742" s="624">
        <v>0</v>
      </c>
      <c r="D742" s="609"/>
    </row>
    <row r="743" spans="1:4" ht="15">
      <c r="A743" s="607" t="s">
        <v>1574</v>
      </c>
      <c r="B743" s="608" t="s">
        <v>1511</v>
      </c>
      <c r="C743" s="624">
        <v>0</v>
      </c>
      <c r="D743" s="609"/>
    </row>
    <row r="744" spans="1:4" ht="15">
      <c r="A744" s="607" t="s">
        <v>1575</v>
      </c>
      <c r="B744" s="608" t="s">
        <v>1511</v>
      </c>
      <c r="C744" s="624">
        <v>0</v>
      </c>
      <c r="D744" s="609"/>
    </row>
    <row r="745" spans="1:4" ht="15">
      <c r="A745" s="607" t="s">
        <v>1576</v>
      </c>
      <c r="B745" s="608" t="s">
        <v>1511</v>
      </c>
      <c r="C745" s="624">
        <v>0</v>
      </c>
      <c r="D745" s="609"/>
    </row>
    <row r="746" spans="1:4" ht="15">
      <c r="A746" s="607" t="s">
        <v>1577</v>
      </c>
      <c r="B746" s="608" t="s">
        <v>1511</v>
      </c>
      <c r="C746" s="624">
        <v>0</v>
      </c>
      <c r="D746" s="609"/>
    </row>
    <row r="747" spans="1:4" ht="15">
      <c r="A747" s="607" t="s">
        <v>1578</v>
      </c>
      <c r="B747" s="608" t="s">
        <v>1511</v>
      </c>
      <c r="C747" s="624">
        <v>0</v>
      </c>
      <c r="D747" s="609"/>
    </row>
    <row r="748" spans="1:4" ht="15">
      <c r="A748" s="607" t="s">
        <v>1579</v>
      </c>
      <c r="B748" s="608" t="s">
        <v>1511</v>
      </c>
      <c r="C748" s="624">
        <v>0</v>
      </c>
      <c r="D748" s="609"/>
    </row>
    <row r="749" spans="1:4" ht="15">
      <c r="A749" s="607" t="s">
        <v>1580</v>
      </c>
      <c r="B749" s="608" t="s">
        <v>1511</v>
      </c>
      <c r="C749" s="624">
        <v>0</v>
      </c>
      <c r="D749" s="609"/>
    </row>
    <row r="750" spans="1:4" ht="15">
      <c r="A750" s="607" t="s">
        <v>1581</v>
      </c>
      <c r="B750" s="608" t="s">
        <v>1511</v>
      </c>
      <c r="C750" s="624">
        <v>0</v>
      </c>
      <c r="D750" s="609"/>
    </row>
    <row r="751" spans="1:4" ht="15">
      <c r="A751" s="607" t="s">
        <v>1582</v>
      </c>
      <c r="B751" s="608" t="s">
        <v>1511</v>
      </c>
      <c r="C751" s="624">
        <v>0</v>
      </c>
      <c r="D751" s="609"/>
    </row>
    <row r="752" spans="1:4" ht="15">
      <c r="A752" s="607" t="s">
        <v>1583</v>
      </c>
      <c r="B752" s="608" t="s">
        <v>1511</v>
      </c>
      <c r="C752" s="624">
        <v>0</v>
      </c>
      <c r="D752" s="609"/>
    </row>
    <row r="753" spans="1:4" ht="15">
      <c r="A753" s="607" t="s">
        <v>1584</v>
      </c>
      <c r="B753" s="608" t="s">
        <v>1511</v>
      </c>
      <c r="C753" s="624">
        <v>0</v>
      </c>
      <c r="D753" s="609"/>
    </row>
    <row r="754" spans="1:4" ht="15">
      <c r="A754" s="607" t="s">
        <v>1585</v>
      </c>
      <c r="B754" s="608" t="s">
        <v>1511</v>
      </c>
      <c r="C754" s="624">
        <v>0</v>
      </c>
      <c r="D754" s="609"/>
    </row>
    <row r="755" spans="1:4" ht="15">
      <c r="A755" s="607" t="s">
        <v>1586</v>
      </c>
      <c r="B755" s="608" t="s">
        <v>1511</v>
      </c>
      <c r="C755" s="624">
        <v>0</v>
      </c>
      <c r="D755" s="609"/>
    </row>
    <row r="756" spans="1:4" ht="15">
      <c r="A756" s="607" t="s">
        <v>1587</v>
      </c>
      <c r="B756" s="608" t="s">
        <v>1511</v>
      </c>
      <c r="C756" s="624">
        <v>0</v>
      </c>
      <c r="D756" s="609"/>
    </row>
    <row r="757" spans="1:4" ht="15">
      <c r="A757" s="607" t="s">
        <v>1588</v>
      </c>
      <c r="B757" s="608" t="s">
        <v>1511</v>
      </c>
      <c r="C757" s="624">
        <v>0</v>
      </c>
      <c r="D757" s="609"/>
    </row>
    <row r="758" spans="1:4" ht="15">
      <c r="A758" s="607" t="s">
        <v>1589</v>
      </c>
      <c r="B758" s="608" t="s">
        <v>1511</v>
      </c>
      <c r="C758" s="624">
        <v>0</v>
      </c>
      <c r="D758" s="609"/>
    </row>
    <row r="759" spans="1:4" ht="15">
      <c r="A759" s="607" t="s">
        <v>1590</v>
      </c>
      <c r="B759" s="608" t="s">
        <v>1511</v>
      </c>
      <c r="C759" s="624">
        <v>0</v>
      </c>
      <c r="D759" s="609"/>
    </row>
    <row r="760" spans="1:4" ht="15">
      <c r="A760" s="607" t="s">
        <v>1591</v>
      </c>
      <c r="B760" s="608" t="s">
        <v>1511</v>
      </c>
      <c r="C760" s="624">
        <v>0</v>
      </c>
      <c r="D760" s="609"/>
    </row>
    <row r="761" spans="1:4" ht="15">
      <c r="A761" s="607" t="s">
        <v>1592</v>
      </c>
      <c r="B761" s="608" t="s">
        <v>1511</v>
      </c>
      <c r="C761" s="624">
        <v>0</v>
      </c>
      <c r="D761" s="609"/>
    </row>
    <row r="762" spans="1:4" ht="15">
      <c r="A762" s="607" t="s">
        <v>1593</v>
      </c>
      <c r="B762" s="608" t="s">
        <v>1511</v>
      </c>
      <c r="C762" s="624">
        <v>0</v>
      </c>
      <c r="D762" s="609"/>
    </row>
    <row r="763" spans="1:4" ht="15">
      <c r="A763" s="607" t="s">
        <v>1594</v>
      </c>
      <c r="B763" s="608" t="s">
        <v>1511</v>
      </c>
      <c r="C763" s="624">
        <v>0</v>
      </c>
      <c r="D763" s="609"/>
    </row>
    <row r="764" spans="1:4" ht="15">
      <c r="A764" s="607" t="s">
        <v>1595</v>
      </c>
      <c r="B764" s="608" t="s">
        <v>1511</v>
      </c>
      <c r="C764" s="624">
        <v>0</v>
      </c>
      <c r="D764" s="609"/>
    </row>
    <row r="765" spans="1:4" ht="15">
      <c r="A765" s="607" t="s">
        <v>1596</v>
      </c>
      <c r="B765" s="608" t="s">
        <v>1511</v>
      </c>
      <c r="C765" s="624">
        <v>0</v>
      </c>
      <c r="D765" s="609"/>
    </row>
    <row r="766" spans="1:4" ht="15">
      <c r="A766" s="607" t="s">
        <v>1597</v>
      </c>
      <c r="B766" s="608" t="s">
        <v>1511</v>
      </c>
      <c r="C766" s="624">
        <v>0</v>
      </c>
      <c r="D766" s="609"/>
    </row>
    <row r="767" spans="1:4" ht="15">
      <c r="A767" s="607" t="s">
        <v>1598</v>
      </c>
      <c r="B767" s="608" t="s">
        <v>1511</v>
      </c>
      <c r="C767" s="624">
        <v>0</v>
      </c>
      <c r="D767" s="609"/>
    </row>
    <row r="768" spans="1:4" ht="15">
      <c r="A768" s="607" t="s">
        <v>1599</v>
      </c>
      <c r="B768" s="608" t="s">
        <v>1511</v>
      </c>
      <c r="C768" s="624">
        <v>0</v>
      </c>
      <c r="D768" s="609"/>
    </row>
    <row r="769" spans="1:4" ht="15">
      <c r="A769" s="607" t="s">
        <v>1600</v>
      </c>
      <c r="B769" s="608" t="s">
        <v>1511</v>
      </c>
      <c r="C769" s="624">
        <v>0</v>
      </c>
      <c r="D769" s="609"/>
    </row>
    <row r="770" spans="1:4" ht="15">
      <c r="A770" s="607" t="s">
        <v>1601</v>
      </c>
      <c r="B770" s="608" t="s">
        <v>1511</v>
      </c>
      <c r="C770" s="624">
        <v>0</v>
      </c>
      <c r="D770" s="609"/>
    </row>
    <row r="771" spans="1:4" ht="15">
      <c r="A771" s="607" t="s">
        <v>1602</v>
      </c>
      <c r="B771" s="608" t="s">
        <v>1511</v>
      </c>
      <c r="C771" s="624">
        <v>0</v>
      </c>
      <c r="D771" s="609"/>
    </row>
    <row r="772" spans="1:4" ht="15">
      <c r="A772" s="607" t="s">
        <v>1603</v>
      </c>
      <c r="B772" s="608" t="s">
        <v>1511</v>
      </c>
      <c r="C772" s="624">
        <v>0</v>
      </c>
      <c r="D772" s="609"/>
    </row>
    <row r="773" spans="1:4" ht="15">
      <c r="A773" s="607" t="s">
        <v>1604</v>
      </c>
      <c r="B773" s="608" t="s">
        <v>1511</v>
      </c>
      <c r="C773" s="624">
        <v>0</v>
      </c>
      <c r="D773" s="609"/>
    </row>
    <row r="774" spans="1:4" ht="15">
      <c r="A774" s="607" t="s">
        <v>1605</v>
      </c>
      <c r="B774" s="608" t="s">
        <v>1511</v>
      </c>
      <c r="C774" s="624">
        <v>0</v>
      </c>
      <c r="D774" s="609"/>
    </row>
    <row r="775" spans="1:4" ht="15">
      <c r="A775" s="607" t="s">
        <v>1606</v>
      </c>
      <c r="B775" s="608" t="s">
        <v>1511</v>
      </c>
      <c r="C775" s="624">
        <v>0</v>
      </c>
      <c r="D775" s="609"/>
    </row>
    <row r="776" spans="1:4" ht="15">
      <c r="A776" s="607" t="s">
        <v>1607</v>
      </c>
      <c r="B776" s="608" t="s">
        <v>1511</v>
      </c>
      <c r="C776" s="624">
        <v>0</v>
      </c>
      <c r="D776" s="609"/>
    </row>
    <row r="777" spans="1:4" ht="15">
      <c r="A777" s="607" t="s">
        <v>1608</v>
      </c>
      <c r="B777" s="608" t="s">
        <v>1511</v>
      </c>
      <c r="C777" s="624">
        <v>0</v>
      </c>
      <c r="D777" s="609"/>
    </row>
    <row r="778" spans="1:4" ht="15">
      <c r="A778" s="607" t="s">
        <v>1609</v>
      </c>
      <c r="B778" s="608" t="s">
        <v>1511</v>
      </c>
      <c r="C778" s="624">
        <v>0</v>
      </c>
      <c r="D778" s="609"/>
    </row>
    <row r="779" spans="1:4" ht="15">
      <c r="A779" s="607" t="s">
        <v>1610</v>
      </c>
      <c r="B779" s="608" t="s">
        <v>1511</v>
      </c>
      <c r="C779" s="624">
        <v>0</v>
      </c>
      <c r="D779" s="609"/>
    </row>
    <row r="780" spans="1:4" ht="15">
      <c r="A780" s="607" t="s">
        <v>1611</v>
      </c>
      <c r="B780" s="608" t="s">
        <v>1511</v>
      </c>
      <c r="C780" s="624">
        <v>0</v>
      </c>
      <c r="D780" s="609"/>
    </row>
    <row r="781" spans="1:4" ht="15">
      <c r="A781" s="607" t="s">
        <v>1612</v>
      </c>
      <c r="B781" s="608" t="s">
        <v>1511</v>
      </c>
      <c r="C781" s="624">
        <v>0</v>
      </c>
      <c r="D781" s="609"/>
    </row>
    <row r="782" spans="1:4" ht="15">
      <c r="A782" s="607" t="s">
        <v>1613</v>
      </c>
      <c r="B782" s="608" t="s">
        <v>1511</v>
      </c>
      <c r="C782" s="624">
        <v>0</v>
      </c>
      <c r="D782" s="609"/>
    </row>
    <row r="783" spans="1:4" ht="15">
      <c r="A783" s="607" t="s">
        <v>1614</v>
      </c>
      <c r="B783" s="608" t="s">
        <v>1511</v>
      </c>
      <c r="C783" s="624">
        <v>0</v>
      </c>
      <c r="D783" s="609"/>
    </row>
    <row r="784" spans="1:4" ht="15">
      <c r="A784" s="607" t="s">
        <v>1615</v>
      </c>
      <c r="B784" s="608" t="s">
        <v>1511</v>
      </c>
      <c r="C784" s="624">
        <v>0</v>
      </c>
      <c r="D784" s="609"/>
    </row>
    <row r="785" spans="1:4" ht="15">
      <c r="A785" s="607" t="s">
        <v>1616</v>
      </c>
      <c r="B785" s="608" t="s">
        <v>1511</v>
      </c>
      <c r="C785" s="624">
        <v>0</v>
      </c>
      <c r="D785" s="609"/>
    </row>
    <row r="786" spans="1:4" ht="15">
      <c r="A786" s="607" t="s">
        <v>1617</v>
      </c>
      <c r="B786" s="608" t="s">
        <v>1511</v>
      </c>
      <c r="C786" s="624">
        <v>0</v>
      </c>
      <c r="D786" s="609"/>
    </row>
    <row r="787" spans="1:4" ht="15">
      <c r="A787" s="607" t="s">
        <v>1618</v>
      </c>
      <c r="B787" s="608" t="s">
        <v>1511</v>
      </c>
      <c r="C787" s="624">
        <v>0</v>
      </c>
      <c r="D787" s="609"/>
    </row>
    <row r="788" spans="1:4" ht="15">
      <c r="A788" s="607" t="s">
        <v>1619</v>
      </c>
      <c r="B788" s="608" t="s">
        <v>1511</v>
      </c>
      <c r="C788" s="624">
        <v>0</v>
      </c>
      <c r="D788" s="609"/>
    </row>
    <row r="789" spans="1:4" ht="15">
      <c r="A789" s="607" t="s">
        <v>1620</v>
      </c>
      <c r="B789" s="608" t="s">
        <v>1511</v>
      </c>
      <c r="C789" s="624">
        <v>0</v>
      </c>
      <c r="D789" s="609"/>
    </row>
    <row r="790" spans="1:4" ht="15">
      <c r="A790" s="607" t="s">
        <v>1621</v>
      </c>
      <c r="B790" s="608" t="s">
        <v>1511</v>
      </c>
      <c r="C790" s="624">
        <v>0</v>
      </c>
      <c r="D790" s="609"/>
    </row>
    <row r="791" spans="1:4" ht="15">
      <c r="A791" s="607" t="s">
        <v>1622</v>
      </c>
      <c r="B791" s="608" t="s">
        <v>1511</v>
      </c>
      <c r="C791" s="624">
        <v>0</v>
      </c>
      <c r="D791" s="609"/>
    </row>
    <row r="792" spans="1:4" ht="15">
      <c r="A792" s="607" t="s">
        <v>1623</v>
      </c>
      <c r="B792" s="608" t="s">
        <v>1511</v>
      </c>
      <c r="C792" s="624">
        <v>0</v>
      </c>
      <c r="D792" s="609"/>
    </row>
    <row r="793" spans="1:4" ht="15">
      <c r="A793" s="607" t="s">
        <v>1624</v>
      </c>
      <c r="B793" s="608" t="s">
        <v>1511</v>
      </c>
      <c r="C793" s="624">
        <v>0</v>
      </c>
      <c r="D793" s="609"/>
    </row>
    <row r="794" spans="1:4" ht="15">
      <c r="A794" s="607" t="s">
        <v>1625</v>
      </c>
      <c r="B794" s="608" t="s">
        <v>1511</v>
      </c>
      <c r="C794" s="624">
        <v>0</v>
      </c>
      <c r="D794" s="609"/>
    </row>
    <row r="795" spans="1:4" ht="15">
      <c r="A795" s="607" t="s">
        <v>1626</v>
      </c>
      <c r="B795" s="608" t="s">
        <v>1511</v>
      </c>
      <c r="C795" s="624">
        <v>0</v>
      </c>
      <c r="D795" s="609"/>
    </row>
    <row r="796" spans="1:4" ht="15">
      <c r="A796" s="607" t="s">
        <v>1627</v>
      </c>
      <c r="B796" s="608" t="s">
        <v>1628</v>
      </c>
      <c r="C796" s="624">
        <v>0</v>
      </c>
      <c r="D796" s="609"/>
    </row>
    <row r="797" spans="1:4" ht="15">
      <c r="A797" s="607" t="s">
        <v>1629</v>
      </c>
      <c r="B797" s="608" t="s">
        <v>1628</v>
      </c>
      <c r="C797" s="624">
        <v>0</v>
      </c>
      <c r="D797" s="609"/>
    </row>
    <row r="798" spans="1:4" ht="15">
      <c r="A798" s="607" t="s">
        <v>1630</v>
      </c>
      <c r="B798" s="608" t="s">
        <v>1628</v>
      </c>
      <c r="C798" s="624">
        <v>0</v>
      </c>
      <c r="D798" s="609"/>
    </row>
    <row r="799" spans="1:4" ht="15">
      <c r="A799" s="607" t="s">
        <v>1631</v>
      </c>
      <c r="B799" s="608" t="s">
        <v>1628</v>
      </c>
      <c r="C799" s="624">
        <v>0</v>
      </c>
      <c r="D799" s="609"/>
    </row>
    <row r="800" spans="1:4" ht="15">
      <c r="A800" s="607" t="s">
        <v>1632</v>
      </c>
      <c r="B800" s="608" t="s">
        <v>1628</v>
      </c>
      <c r="C800" s="624">
        <v>0</v>
      </c>
      <c r="D800" s="609"/>
    </row>
    <row r="801" spans="1:4" ht="15">
      <c r="A801" s="607" t="s">
        <v>1633</v>
      </c>
      <c r="B801" s="608" t="s">
        <v>1628</v>
      </c>
      <c r="C801" s="624">
        <v>0</v>
      </c>
      <c r="D801" s="609"/>
    </row>
    <row r="802" spans="1:4" ht="15">
      <c r="A802" s="607" t="s">
        <v>1634</v>
      </c>
      <c r="B802" s="608" t="s">
        <v>1628</v>
      </c>
      <c r="C802" s="624">
        <v>0</v>
      </c>
      <c r="D802" s="609"/>
    </row>
    <row r="803" spans="1:4" ht="15">
      <c r="A803" s="607" t="s">
        <v>1635</v>
      </c>
      <c r="B803" s="608" t="s">
        <v>1628</v>
      </c>
      <c r="C803" s="624">
        <v>0</v>
      </c>
      <c r="D803" s="609"/>
    </row>
    <row r="804" spans="1:4" ht="15">
      <c r="A804" s="607" t="s">
        <v>1636</v>
      </c>
      <c r="B804" s="608" t="s">
        <v>1628</v>
      </c>
      <c r="C804" s="624">
        <v>0</v>
      </c>
      <c r="D804" s="609"/>
    </row>
    <row r="805" spans="1:4" ht="15">
      <c r="A805" s="607" t="s">
        <v>1637</v>
      </c>
      <c r="B805" s="608" t="s">
        <v>1628</v>
      </c>
      <c r="C805" s="624">
        <v>0</v>
      </c>
      <c r="D805" s="609"/>
    </row>
    <row r="806" spans="1:4" ht="15">
      <c r="A806" s="607" t="s">
        <v>1638</v>
      </c>
      <c r="B806" s="608" t="s">
        <v>1639</v>
      </c>
      <c r="C806" s="624">
        <v>0</v>
      </c>
      <c r="D806" s="609"/>
    </row>
    <row r="807" spans="1:4" ht="15">
      <c r="A807" s="607" t="s">
        <v>1640</v>
      </c>
      <c r="B807" s="608" t="s">
        <v>1639</v>
      </c>
      <c r="C807" s="624">
        <v>0</v>
      </c>
      <c r="D807" s="609"/>
    </row>
    <row r="808" spans="1:4" ht="15">
      <c r="A808" s="607" t="s">
        <v>1641</v>
      </c>
      <c r="B808" s="608" t="s">
        <v>1639</v>
      </c>
      <c r="C808" s="624">
        <v>0</v>
      </c>
      <c r="D808" s="609"/>
    </row>
    <row r="809" spans="1:4" ht="15">
      <c r="A809" s="607" t="s">
        <v>1642</v>
      </c>
      <c r="B809" s="608" t="s">
        <v>1639</v>
      </c>
      <c r="C809" s="624">
        <v>0</v>
      </c>
      <c r="D809" s="609"/>
    </row>
    <row r="810" spans="1:4" ht="15">
      <c r="A810" s="607" t="s">
        <v>1643</v>
      </c>
      <c r="B810" s="608" t="s">
        <v>1639</v>
      </c>
      <c r="C810" s="624">
        <v>0</v>
      </c>
      <c r="D810" s="609"/>
    </row>
    <row r="811" spans="1:4" ht="15">
      <c r="A811" s="607" t="s">
        <v>1644</v>
      </c>
      <c r="B811" s="608" t="s">
        <v>1639</v>
      </c>
      <c r="C811" s="624">
        <v>0</v>
      </c>
      <c r="D811" s="609"/>
    </row>
    <row r="812" spans="1:4" ht="15">
      <c r="A812" s="607" t="s">
        <v>1645</v>
      </c>
      <c r="B812" s="608" t="s">
        <v>1639</v>
      </c>
      <c r="C812" s="624">
        <v>0</v>
      </c>
      <c r="D812" s="609"/>
    </row>
    <row r="813" spans="1:4" ht="15">
      <c r="A813" s="607" t="s">
        <v>1646</v>
      </c>
      <c r="B813" s="608" t="s">
        <v>1647</v>
      </c>
      <c r="C813" s="624">
        <v>0</v>
      </c>
      <c r="D813" s="609"/>
    </row>
    <row r="814" spans="1:4" ht="15">
      <c r="A814" s="607" t="s">
        <v>1648</v>
      </c>
      <c r="B814" s="608" t="s">
        <v>1647</v>
      </c>
      <c r="C814" s="624">
        <v>0</v>
      </c>
      <c r="D814" s="609"/>
    </row>
    <row r="815" spans="1:4" ht="15">
      <c r="A815" s="607" t="s">
        <v>1649</v>
      </c>
      <c r="B815" s="608" t="s">
        <v>1647</v>
      </c>
      <c r="C815" s="624">
        <v>0</v>
      </c>
      <c r="D815" s="609"/>
    </row>
    <row r="816" spans="1:4" ht="15">
      <c r="A816" s="607" t="s">
        <v>1650</v>
      </c>
      <c r="B816" s="608" t="s">
        <v>1647</v>
      </c>
      <c r="C816" s="624">
        <v>0</v>
      </c>
      <c r="D816" s="609"/>
    </row>
    <row r="817" spans="1:4" ht="15">
      <c r="A817" s="607" t="s">
        <v>1651</v>
      </c>
      <c r="B817" s="608" t="s">
        <v>1647</v>
      </c>
      <c r="C817" s="624">
        <v>0</v>
      </c>
      <c r="D817" s="609"/>
    </row>
    <row r="818" spans="1:4" ht="15">
      <c r="A818" s="607" t="s">
        <v>1652</v>
      </c>
      <c r="B818" s="608" t="s">
        <v>1647</v>
      </c>
      <c r="C818" s="624">
        <v>0</v>
      </c>
      <c r="D818" s="609"/>
    </row>
    <row r="819" spans="1:4" ht="15">
      <c r="A819" s="607" t="s">
        <v>1653</v>
      </c>
      <c r="B819" s="608" t="s">
        <v>1647</v>
      </c>
      <c r="C819" s="624">
        <v>0</v>
      </c>
      <c r="D819" s="609"/>
    </row>
    <row r="820" spans="1:4" ht="15">
      <c r="A820" s="607" t="s">
        <v>1654</v>
      </c>
      <c r="B820" s="608" t="s">
        <v>1647</v>
      </c>
      <c r="C820" s="624">
        <v>0</v>
      </c>
      <c r="D820" s="609"/>
    </row>
    <row r="821" spans="1:4" ht="15">
      <c r="A821" s="607" t="s">
        <v>1655</v>
      </c>
      <c r="B821" s="608" t="s">
        <v>1656</v>
      </c>
      <c r="C821" s="624">
        <v>0</v>
      </c>
      <c r="D821" s="609"/>
    </row>
    <row r="822" spans="1:4" ht="15">
      <c r="A822" s="607" t="s">
        <v>1657</v>
      </c>
      <c r="B822" s="608" t="s">
        <v>1656</v>
      </c>
      <c r="C822" s="624">
        <v>0</v>
      </c>
      <c r="D822" s="609"/>
    </row>
    <row r="823" spans="1:4" ht="15">
      <c r="A823" s="607" t="s">
        <v>1658</v>
      </c>
      <c r="B823" s="608" t="s">
        <v>1124</v>
      </c>
      <c r="C823" s="624">
        <v>0</v>
      </c>
      <c r="D823" s="609"/>
    </row>
    <row r="824" spans="1:4" ht="15">
      <c r="A824" s="607" t="s">
        <v>1659</v>
      </c>
      <c r="B824" s="608" t="s">
        <v>1660</v>
      </c>
      <c r="C824" s="624">
        <v>0</v>
      </c>
      <c r="D824" s="609"/>
    </row>
    <row r="825" spans="1:4" ht="15">
      <c r="A825" s="607" t="s">
        <v>1661</v>
      </c>
      <c r="B825" s="608" t="s">
        <v>1124</v>
      </c>
      <c r="C825" s="624">
        <v>0</v>
      </c>
      <c r="D825" s="609"/>
    </row>
    <row r="826" spans="1:4" ht="15">
      <c r="A826" s="607" t="s">
        <v>1662</v>
      </c>
      <c r="B826" s="608" t="s">
        <v>1663</v>
      </c>
      <c r="C826" s="624">
        <v>0</v>
      </c>
      <c r="D826" s="609"/>
    </row>
    <row r="827" spans="1:4" ht="15">
      <c r="A827" s="607" t="s">
        <v>1664</v>
      </c>
      <c r="B827" s="608" t="s">
        <v>1665</v>
      </c>
      <c r="C827" s="624">
        <v>0</v>
      </c>
      <c r="D827" s="609"/>
    </row>
    <row r="828" spans="1:4" ht="15">
      <c r="A828" s="607" t="s">
        <v>1666</v>
      </c>
      <c r="B828" s="608" t="s">
        <v>1667</v>
      </c>
      <c r="C828" s="624">
        <v>0</v>
      </c>
      <c r="D828" s="609"/>
    </row>
    <row r="829" spans="1:4" ht="15">
      <c r="A829" s="607" t="s">
        <v>1668</v>
      </c>
      <c r="B829" s="608" t="s">
        <v>1669</v>
      </c>
      <c r="C829" s="624">
        <v>0</v>
      </c>
      <c r="D829" s="609"/>
    </row>
    <row r="830" spans="1:4" ht="15">
      <c r="A830" s="607" t="s">
        <v>1670</v>
      </c>
      <c r="B830" s="608" t="s">
        <v>1639</v>
      </c>
      <c r="C830" s="624">
        <v>0</v>
      </c>
      <c r="D830" s="609"/>
    </row>
    <row r="831" spans="1:4" ht="15">
      <c r="A831" s="607" t="s">
        <v>1671</v>
      </c>
      <c r="B831" s="608" t="s">
        <v>1639</v>
      </c>
      <c r="C831" s="624">
        <v>0</v>
      </c>
      <c r="D831" s="609"/>
    </row>
    <row r="832" spans="1:4" ht="15">
      <c r="A832" s="607" t="s">
        <v>1672</v>
      </c>
      <c r="B832" s="608" t="s">
        <v>1639</v>
      </c>
      <c r="C832" s="624">
        <v>0</v>
      </c>
      <c r="D832" s="609"/>
    </row>
    <row r="833" spans="1:4" ht="15">
      <c r="A833" s="607" t="s">
        <v>1673</v>
      </c>
      <c r="B833" s="608" t="s">
        <v>1639</v>
      </c>
      <c r="C833" s="624">
        <v>0</v>
      </c>
      <c r="D833" s="609"/>
    </row>
    <row r="834" spans="1:4" ht="15">
      <c r="A834" s="607" t="s">
        <v>1674</v>
      </c>
      <c r="B834" s="608" t="s">
        <v>1639</v>
      </c>
      <c r="C834" s="624">
        <v>0</v>
      </c>
      <c r="D834" s="609"/>
    </row>
    <row r="835" spans="1:4" ht="15">
      <c r="A835" s="607" t="s">
        <v>1675</v>
      </c>
      <c r="B835" s="608" t="s">
        <v>1639</v>
      </c>
      <c r="C835" s="624">
        <v>0</v>
      </c>
      <c r="D835" s="609"/>
    </row>
    <row r="836" spans="1:4" ht="15">
      <c r="A836" s="607" t="s">
        <v>1676</v>
      </c>
      <c r="B836" s="608" t="s">
        <v>1677</v>
      </c>
      <c r="C836" s="624">
        <v>0</v>
      </c>
      <c r="D836" s="609"/>
    </row>
    <row r="837" spans="1:4" ht="15">
      <c r="A837" s="607" t="s">
        <v>1678</v>
      </c>
      <c r="B837" s="608" t="s">
        <v>1679</v>
      </c>
      <c r="C837" s="624">
        <v>0</v>
      </c>
      <c r="D837" s="609"/>
    </row>
    <row r="838" spans="1:4" ht="15">
      <c r="A838" s="607" t="s">
        <v>1680</v>
      </c>
      <c r="B838" s="608" t="s">
        <v>1679</v>
      </c>
      <c r="C838" s="624">
        <v>0</v>
      </c>
      <c r="D838" s="609"/>
    </row>
    <row r="839" spans="1:4" ht="15">
      <c r="A839" s="607" t="s">
        <v>1681</v>
      </c>
      <c r="B839" s="608" t="s">
        <v>1669</v>
      </c>
      <c r="C839" s="624">
        <v>0</v>
      </c>
      <c r="D839" s="609"/>
    </row>
    <row r="840" spans="1:4" ht="15">
      <c r="A840" s="607" t="s">
        <v>1682</v>
      </c>
      <c r="B840" s="608" t="s">
        <v>1677</v>
      </c>
      <c r="C840" s="624">
        <v>0</v>
      </c>
      <c r="D840" s="609"/>
    </row>
    <row r="841" spans="1:4" ht="15">
      <c r="A841" s="607" t="s">
        <v>1683</v>
      </c>
      <c r="B841" s="608" t="s">
        <v>1684</v>
      </c>
      <c r="C841" s="624">
        <v>0</v>
      </c>
      <c r="D841" s="609"/>
    </row>
    <row r="842" spans="1:4" ht="15">
      <c r="A842" s="607" t="s">
        <v>1685</v>
      </c>
      <c r="B842" s="608" t="s">
        <v>1686</v>
      </c>
      <c r="C842" s="624">
        <v>0</v>
      </c>
      <c r="D842" s="609"/>
    </row>
    <row r="843" spans="1:4" ht="15">
      <c r="A843" s="607" t="s">
        <v>1687</v>
      </c>
      <c r="B843" s="608" t="s">
        <v>1688</v>
      </c>
      <c r="C843" s="624">
        <v>0</v>
      </c>
      <c r="D843" s="609"/>
    </row>
    <row r="844" spans="1:4" ht="15">
      <c r="A844" s="607" t="s">
        <v>1689</v>
      </c>
      <c r="B844" s="608" t="s">
        <v>1669</v>
      </c>
      <c r="C844" s="624">
        <v>0</v>
      </c>
      <c r="D844" s="609"/>
    </row>
    <row r="845" spans="1:4" ht="15">
      <c r="A845" s="607" t="s">
        <v>1690</v>
      </c>
      <c r="B845" s="608" t="s">
        <v>1292</v>
      </c>
      <c r="C845" s="624">
        <v>440.8</v>
      </c>
      <c r="D845" s="609"/>
    </row>
    <row r="846" spans="1:4" ht="15">
      <c r="A846" s="607" t="s">
        <v>1691</v>
      </c>
      <c r="B846" s="608" t="s">
        <v>1292</v>
      </c>
      <c r="C846" s="624">
        <v>440.8</v>
      </c>
      <c r="D846" s="609"/>
    </row>
    <row r="847" spans="1:4" ht="15">
      <c r="A847" s="607" t="s">
        <v>1692</v>
      </c>
      <c r="B847" s="608" t="s">
        <v>1292</v>
      </c>
      <c r="C847" s="624">
        <v>440.8</v>
      </c>
      <c r="D847" s="609"/>
    </row>
    <row r="848" spans="1:4" ht="15">
      <c r="A848" s="607" t="s">
        <v>1693</v>
      </c>
      <c r="B848" s="608" t="s">
        <v>1292</v>
      </c>
      <c r="C848" s="624">
        <v>440.8</v>
      </c>
      <c r="D848" s="609"/>
    </row>
    <row r="849" spans="1:4" ht="15">
      <c r="A849" s="607" t="s">
        <v>1694</v>
      </c>
      <c r="B849" s="608" t="s">
        <v>1292</v>
      </c>
      <c r="C849" s="624">
        <v>440.8</v>
      </c>
      <c r="D849" s="609"/>
    </row>
    <row r="850" spans="1:4" ht="15">
      <c r="A850" s="607" t="s">
        <v>1695</v>
      </c>
      <c r="B850" s="608" t="s">
        <v>1292</v>
      </c>
      <c r="C850" s="624">
        <v>440.8</v>
      </c>
      <c r="D850" s="609"/>
    </row>
    <row r="851" spans="1:4" ht="15">
      <c r="A851" s="607" t="s">
        <v>1696</v>
      </c>
      <c r="B851" s="608" t="s">
        <v>1292</v>
      </c>
      <c r="C851" s="624">
        <v>440.8</v>
      </c>
      <c r="D851" s="609"/>
    </row>
    <row r="852" spans="1:4" ht="15">
      <c r="A852" s="607" t="s">
        <v>1697</v>
      </c>
      <c r="B852" s="608" t="s">
        <v>1292</v>
      </c>
      <c r="C852" s="624">
        <v>440.8</v>
      </c>
      <c r="D852" s="609"/>
    </row>
    <row r="853" spans="1:4" ht="15">
      <c r="A853" s="607" t="s">
        <v>1698</v>
      </c>
      <c r="B853" s="608" t="s">
        <v>1292</v>
      </c>
      <c r="C853" s="624">
        <v>440.8</v>
      </c>
      <c r="D853" s="609"/>
    </row>
    <row r="854" spans="1:4" ht="15">
      <c r="A854" s="607" t="s">
        <v>1699</v>
      </c>
      <c r="B854" s="608" t="s">
        <v>1292</v>
      </c>
      <c r="C854" s="624">
        <v>440.8</v>
      </c>
      <c r="D854" s="609"/>
    </row>
    <row r="855" spans="1:4" ht="15">
      <c r="A855" s="607" t="s">
        <v>1700</v>
      </c>
      <c r="B855" s="608" t="s">
        <v>1292</v>
      </c>
      <c r="C855" s="624">
        <v>440.8</v>
      </c>
      <c r="D855" s="609"/>
    </row>
    <row r="856" spans="1:4" ht="15">
      <c r="A856" s="607" t="s">
        <v>1701</v>
      </c>
      <c r="B856" s="608" t="s">
        <v>1292</v>
      </c>
      <c r="C856" s="624">
        <v>440.8</v>
      </c>
      <c r="D856" s="609"/>
    </row>
    <row r="857" spans="1:4" ht="15">
      <c r="A857" s="607" t="s">
        <v>1702</v>
      </c>
      <c r="B857" s="608" t="s">
        <v>1292</v>
      </c>
      <c r="C857" s="624">
        <v>440.8</v>
      </c>
      <c r="D857" s="609"/>
    </row>
    <row r="858" spans="1:4" ht="15">
      <c r="A858" s="607" t="s">
        <v>1703</v>
      </c>
      <c r="B858" s="608" t="s">
        <v>1292</v>
      </c>
      <c r="C858" s="624">
        <v>440.8</v>
      </c>
      <c r="D858" s="609"/>
    </row>
    <row r="859" spans="1:4" ht="15">
      <c r="A859" s="607" t="s">
        <v>1704</v>
      </c>
      <c r="B859" s="608" t="s">
        <v>1292</v>
      </c>
      <c r="C859" s="624">
        <v>440.8</v>
      </c>
      <c r="D859" s="609"/>
    </row>
    <row r="860" spans="1:4" ht="15">
      <c r="A860" s="607" t="s">
        <v>1705</v>
      </c>
      <c r="B860" s="608" t="s">
        <v>1292</v>
      </c>
      <c r="C860" s="624">
        <v>440.8</v>
      </c>
      <c r="D860" s="609"/>
    </row>
    <row r="861" spans="1:4" ht="15">
      <c r="A861" s="607" t="s">
        <v>1706</v>
      </c>
      <c r="B861" s="608" t="s">
        <v>1292</v>
      </c>
      <c r="C861" s="624">
        <v>440.8</v>
      </c>
      <c r="D861" s="609"/>
    </row>
    <row r="862" spans="1:4" ht="15">
      <c r="A862" s="607" t="s">
        <v>1707</v>
      </c>
      <c r="B862" s="608" t="s">
        <v>1292</v>
      </c>
      <c r="C862" s="624">
        <v>440.8</v>
      </c>
      <c r="D862" s="609"/>
    </row>
    <row r="863" spans="1:4" ht="15">
      <c r="A863" s="607" t="s">
        <v>1708</v>
      </c>
      <c r="B863" s="608" t="s">
        <v>1292</v>
      </c>
      <c r="C863" s="624">
        <v>440.8</v>
      </c>
      <c r="D863" s="609"/>
    </row>
    <row r="864" spans="1:4" ht="15">
      <c r="A864" s="607" t="s">
        <v>1709</v>
      </c>
      <c r="B864" s="608" t="s">
        <v>1292</v>
      </c>
      <c r="C864" s="624">
        <v>440.8</v>
      </c>
      <c r="D864" s="609"/>
    </row>
    <row r="865" spans="1:4" ht="15">
      <c r="A865" s="607" t="s">
        <v>1710</v>
      </c>
      <c r="B865" s="608" t="s">
        <v>1292</v>
      </c>
      <c r="C865" s="624">
        <v>440.8</v>
      </c>
      <c r="D865" s="609"/>
    </row>
    <row r="866" spans="1:4" ht="15">
      <c r="A866" s="607" t="s">
        <v>1711</v>
      </c>
      <c r="B866" s="608" t="s">
        <v>1292</v>
      </c>
      <c r="C866" s="624">
        <v>440.8</v>
      </c>
      <c r="D866" s="609"/>
    </row>
    <row r="867" spans="1:4" ht="15">
      <c r="A867" s="607" t="s">
        <v>1712</v>
      </c>
      <c r="B867" s="608" t="s">
        <v>1292</v>
      </c>
      <c r="C867" s="624">
        <v>440.8</v>
      </c>
      <c r="D867" s="609"/>
    </row>
    <row r="868" spans="1:4" ht="15">
      <c r="A868" s="607" t="s">
        <v>1713</v>
      </c>
      <c r="B868" s="608" t="s">
        <v>1292</v>
      </c>
      <c r="C868" s="624">
        <v>440.8</v>
      </c>
      <c r="D868" s="609"/>
    </row>
    <row r="869" spans="1:4" ht="15">
      <c r="A869" s="607" t="s">
        <v>1714</v>
      </c>
      <c r="B869" s="608" t="s">
        <v>1292</v>
      </c>
      <c r="C869" s="624">
        <v>440.8</v>
      </c>
      <c r="D869" s="609"/>
    </row>
    <row r="870" spans="1:4" ht="15">
      <c r="A870" s="607" t="s">
        <v>1715</v>
      </c>
      <c r="B870" s="608" t="s">
        <v>1292</v>
      </c>
      <c r="C870" s="624">
        <v>440.8</v>
      </c>
      <c r="D870" s="609"/>
    </row>
    <row r="871" spans="1:4" ht="15">
      <c r="A871" s="607" t="s">
        <v>1716</v>
      </c>
      <c r="B871" s="608" t="s">
        <v>1292</v>
      </c>
      <c r="C871" s="624">
        <v>440.8</v>
      </c>
      <c r="D871" s="609"/>
    </row>
    <row r="872" spans="1:4" ht="15">
      <c r="A872" s="607" t="s">
        <v>1717</v>
      </c>
      <c r="B872" s="608" t="s">
        <v>1292</v>
      </c>
      <c r="C872" s="624">
        <v>440.8</v>
      </c>
      <c r="D872" s="609"/>
    </row>
    <row r="873" spans="1:4" ht="15">
      <c r="A873" s="607" t="s">
        <v>1718</v>
      </c>
      <c r="B873" s="608" t="s">
        <v>1292</v>
      </c>
      <c r="C873" s="624">
        <v>440.8</v>
      </c>
      <c r="D873" s="609"/>
    </row>
    <row r="874" spans="1:4" ht="15">
      <c r="A874" s="607" t="s">
        <v>1719</v>
      </c>
      <c r="B874" s="608" t="s">
        <v>1292</v>
      </c>
      <c r="C874" s="624">
        <v>440.8</v>
      </c>
      <c r="D874" s="609"/>
    </row>
    <row r="875" spans="1:4" ht="15">
      <c r="A875" s="607" t="s">
        <v>1720</v>
      </c>
      <c r="B875" s="608" t="s">
        <v>1292</v>
      </c>
      <c r="C875" s="624">
        <v>440.8</v>
      </c>
      <c r="D875" s="609"/>
    </row>
    <row r="876" spans="1:4" ht="15">
      <c r="A876" s="607" t="s">
        <v>1721</v>
      </c>
      <c r="B876" s="608" t="s">
        <v>1292</v>
      </c>
      <c r="C876" s="624">
        <v>440.8</v>
      </c>
      <c r="D876" s="609"/>
    </row>
    <row r="877" spans="1:4" ht="15">
      <c r="A877" s="607" t="s">
        <v>1722</v>
      </c>
      <c r="B877" s="608" t="s">
        <v>1292</v>
      </c>
      <c r="C877" s="624">
        <v>440.8</v>
      </c>
      <c r="D877" s="609"/>
    </row>
    <row r="878" spans="1:4" ht="15">
      <c r="A878" s="607" t="s">
        <v>1723</v>
      </c>
      <c r="B878" s="608" t="s">
        <v>1292</v>
      </c>
      <c r="C878" s="624">
        <v>440.8</v>
      </c>
      <c r="D878" s="609"/>
    </row>
    <row r="879" spans="1:4" ht="15">
      <c r="A879" s="607" t="s">
        <v>1724</v>
      </c>
      <c r="B879" s="608" t="s">
        <v>1292</v>
      </c>
      <c r="C879" s="624">
        <v>440.8</v>
      </c>
      <c r="D879" s="609"/>
    </row>
    <row r="880" spans="1:4" ht="15">
      <c r="A880" s="607" t="s">
        <v>1725</v>
      </c>
      <c r="B880" s="608" t="s">
        <v>1292</v>
      </c>
      <c r="C880" s="624">
        <v>440.8</v>
      </c>
      <c r="D880" s="609"/>
    </row>
    <row r="881" spans="1:4" ht="15">
      <c r="A881" s="607" t="s">
        <v>1726</v>
      </c>
      <c r="B881" s="608" t="s">
        <v>1292</v>
      </c>
      <c r="C881" s="624">
        <v>440.8</v>
      </c>
      <c r="D881" s="609"/>
    </row>
    <row r="882" spans="1:4" ht="15">
      <c r="A882" s="607" t="s">
        <v>1727</v>
      </c>
      <c r="B882" s="608" t="s">
        <v>1292</v>
      </c>
      <c r="C882" s="624">
        <v>440.8</v>
      </c>
      <c r="D882" s="609"/>
    </row>
    <row r="883" spans="1:4" ht="15">
      <c r="A883" s="607" t="s">
        <v>1728</v>
      </c>
      <c r="B883" s="608" t="s">
        <v>1292</v>
      </c>
      <c r="C883" s="624">
        <v>440.8</v>
      </c>
      <c r="D883" s="609"/>
    </row>
    <row r="884" spans="1:4" ht="15">
      <c r="A884" s="607" t="s">
        <v>1729</v>
      </c>
      <c r="B884" s="608" t="s">
        <v>1292</v>
      </c>
      <c r="C884" s="624">
        <v>440.8</v>
      </c>
      <c r="D884" s="609"/>
    </row>
    <row r="885" spans="1:4" ht="15">
      <c r="A885" s="607" t="s">
        <v>1730</v>
      </c>
      <c r="B885" s="608" t="s">
        <v>1292</v>
      </c>
      <c r="C885" s="624">
        <v>440.8</v>
      </c>
      <c r="D885" s="609"/>
    </row>
    <row r="886" spans="1:4" ht="15">
      <c r="A886" s="607" t="s">
        <v>1731</v>
      </c>
      <c r="B886" s="608" t="s">
        <v>1292</v>
      </c>
      <c r="C886" s="624">
        <v>440.8</v>
      </c>
      <c r="D886" s="609"/>
    </row>
    <row r="887" spans="1:4" ht="15">
      <c r="A887" s="607" t="s">
        <v>1732</v>
      </c>
      <c r="B887" s="608" t="s">
        <v>1292</v>
      </c>
      <c r="C887" s="624">
        <v>440.8</v>
      </c>
      <c r="D887" s="609"/>
    </row>
    <row r="888" spans="1:4" ht="15">
      <c r="A888" s="607" t="s">
        <v>1733</v>
      </c>
      <c r="B888" s="608" t="s">
        <v>1292</v>
      </c>
      <c r="C888" s="624">
        <v>440.8</v>
      </c>
      <c r="D888" s="609"/>
    </row>
    <row r="889" spans="1:4" ht="15">
      <c r="A889" s="607" t="s">
        <v>1734</v>
      </c>
      <c r="B889" s="608" t="s">
        <v>1292</v>
      </c>
      <c r="C889" s="624">
        <v>440.8</v>
      </c>
      <c r="D889" s="609"/>
    </row>
    <row r="890" spans="1:4" ht="15">
      <c r="A890" s="607" t="s">
        <v>1735</v>
      </c>
      <c r="B890" s="608" t="s">
        <v>1292</v>
      </c>
      <c r="C890" s="624">
        <v>440.8</v>
      </c>
      <c r="D890" s="609"/>
    </row>
    <row r="891" spans="1:4" ht="15">
      <c r="A891" s="607" t="s">
        <v>1736</v>
      </c>
      <c r="B891" s="608" t="s">
        <v>1292</v>
      </c>
      <c r="C891" s="624">
        <v>440.8</v>
      </c>
      <c r="D891" s="609"/>
    </row>
    <row r="892" spans="1:4" ht="15">
      <c r="A892" s="607" t="s">
        <v>1737</v>
      </c>
      <c r="B892" s="608" t="s">
        <v>1292</v>
      </c>
      <c r="C892" s="624">
        <v>440.8</v>
      </c>
      <c r="D892" s="609"/>
    </row>
    <row r="893" spans="1:4" ht="15">
      <c r="A893" s="607" t="s">
        <v>1738</v>
      </c>
      <c r="B893" s="608" t="s">
        <v>1292</v>
      </c>
      <c r="C893" s="624">
        <v>440.8</v>
      </c>
      <c r="D893" s="609"/>
    </row>
    <row r="894" spans="1:4" ht="15">
      <c r="A894" s="607" t="s">
        <v>1739</v>
      </c>
      <c r="B894" s="608" t="s">
        <v>1292</v>
      </c>
      <c r="C894" s="624">
        <v>440.8</v>
      </c>
      <c r="D894" s="609"/>
    </row>
    <row r="895" spans="1:4" ht="15">
      <c r="A895" s="607" t="s">
        <v>1740</v>
      </c>
      <c r="B895" s="608" t="s">
        <v>1292</v>
      </c>
      <c r="C895" s="624">
        <v>440.8</v>
      </c>
      <c r="D895" s="609"/>
    </row>
    <row r="896" spans="1:4" ht="15">
      <c r="A896" s="607" t="s">
        <v>1741</v>
      </c>
      <c r="B896" s="608" t="s">
        <v>1292</v>
      </c>
      <c r="C896" s="624">
        <v>440.8</v>
      </c>
      <c r="D896" s="609"/>
    </row>
    <row r="897" spans="1:4" ht="15">
      <c r="A897" s="607" t="s">
        <v>1742</v>
      </c>
      <c r="B897" s="608" t="s">
        <v>1292</v>
      </c>
      <c r="C897" s="624">
        <v>440.8</v>
      </c>
      <c r="D897" s="609"/>
    </row>
    <row r="898" spans="1:4" ht="15">
      <c r="A898" s="607" t="s">
        <v>1743</v>
      </c>
      <c r="B898" s="608" t="s">
        <v>1292</v>
      </c>
      <c r="C898" s="624">
        <v>440.8</v>
      </c>
      <c r="D898" s="609"/>
    </row>
    <row r="899" spans="1:4" ht="15">
      <c r="A899" s="607" t="s">
        <v>1744</v>
      </c>
      <c r="B899" s="608" t="s">
        <v>1292</v>
      </c>
      <c r="C899" s="624">
        <v>440.8</v>
      </c>
      <c r="D899" s="609"/>
    </row>
    <row r="900" spans="1:4" ht="15">
      <c r="A900" s="607" t="s">
        <v>1745</v>
      </c>
      <c r="B900" s="608" t="s">
        <v>1292</v>
      </c>
      <c r="C900" s="624">
        <v>440.8</v>
      </c>
      <c r="D900" s="609"/>
    </row>
    <row r="901" spans="1:4" ht="15">
      <c r="A901" s="607" t="s">
        <v>1746</v>
      </c>
      <c r="B901" s="608" t="s">
        <v>1292</v>
      </c>
      <c r="C901" s="624">
        <v>440.8</v>
      </c>
      <c r="D901" s="609"/>
    </row>
    <row r="902" spans="1:4" ht="15">
      <c r="A902" s="607" t="s">
        <v>1747</v>
      </c>
      <c r="B902" s="608" t="s">
        <v>1292</v>
      </c>
      <c r="C902" s="624">
        <v>440.8</v>
      </c>
      <c r="D902" s="609"/>
    </row>
    <row r="903" spans="1:4" ht="15">
      <c r="A903" s="607" t="s">
        <v>1748</v>
      </c>
      <c r="B903" s="608" t="s">
        <v>1292</v>
      </c>
      <c r="C903" s="624">
        <v>440.8</v>
      </c>
      <c r="D903" s="609"/>
    </row>
    <row r="904" spans="1:4" ht="15">
      <c r="A904" s="607" t="s">
        <v>1749</v>
      </c>
      <c r="B904" s="608" t="s">
        <v>1292</v>
      </c>
      <c r="C904" s="624">
        <v>440.8</v>
      </c>
      <c r="D904" s="609"/>
    </row>
    <row r="905" spans="1:4" ht="15">
      <c r="A905" s="607" t="s">
        <v>1750</v>
      </c>
      <c r="B905" s="608" t="s">
        <v>1292</v>
      </c>
      <c r="C905" s="624">
        <v>440.8</v>
      </c>
      <c r="D905" s="609"/>
    </row>
    <row r="906" spans="1:4" ht="15">
      <c r="A906" s="607" t="s">
        <v>1751</v>
      </c>
      <c r="B906" s="608" t="s">
        <v>1752</v>
      </c>
      <c r="C906" s="624">
        <v>6842.29</v>
      </c>
      <c r="D906" s="609"/>
    </row>
    <row r="907" spans="1:4" ht="15">
      <c r="A907" s="607" t="s">
        <v>1753</v>
      </c>
      <c r="B907" s="608" t="s">
        <v>1124</v>
      </c>
      <c r="C907" s="624">
        <v>997.6</v>
      </c>
      <c r="D907" s="609"/>
    </row>
    <row r="908" spans="1:4" ht="15">
      <c r="A908" s="607" t="s">
        <v>1754</v>
      </c>
      <c r="B908" s="608" t="s">
        <v>1124</v>
      </c>
      <c r="C908" s="624">
        <v>997.6</v>
      </c>
      <c r="D908" s="609"/>
    </row>
    <row r="909" spans="1:4" ht="15">
      <c r="A909" s="607" t="s">
        <v>1755</v>
      </c>
      <c r="B909" s="608" t="s">
        <v>1124</v>
      </c>
      <c r="C909" s="624">
        <v>997.6</v>
      </c>
      <c r="D909" s="609"/>
    </row>
    <row r="910" spans="1:4" ht="15">
      <c r="A910" s="607" t="s">
        <v>1756</v>
      </c>
      <c r="B910" s="608" t="s">
        <v>1124</v>
      </c>
      <c r="C910" s="624">
        <v>997.6</v>
      </c>
      <c r="D910" s="609"/>
    </row>
    <row r="911" spans="1:4" ht="15">
      <c r="A911" s="607" t="s">
        <v>1757</v>
      </c>
      <c r="B911" s="608" t="s">
        <v>1124</v>
      </c>
      <c r="C911" s="624">
        <v>997.6</v>
      </c>
      <c r="D911" s="609"/>
    </row>
    <row r="912" spans="1:4" ht="15">
      <c r="A912" s="607" t="s">
        <v>1758</v>
      </c>
      <c r="B912" s="608" t="s">
        <v>1124</v>
      </c>
      <c r="C912" s="624">
        <v>997.6</v>
      </c>
      <c r="D912" s="609"/>
    </row>
    <row r="913" spans="1:4" ht="15">
      <c r="A913" s="607" t="s">
        <v>1759</v>
      </c>
      <c r="B913" s="608" t="s">
        <v>1124</v>
      </c>
      <c r="C913" s="624">
        <v>997.6</v>
      </c>
      <c r="D913" s="609"/>
    </row>
    <row r="914" spans="1:4" ht="15">
      <c r="A914" s="607" t="s">
        <v>1760</v>
      </c>
      <c r="B914" s="608" t="s">
        <v>1124</v>
      </c>
      <c r="C914" s="624">
        <v>997.6</v>
      </c>
      <c r="D914" s="609"/>
    </row>
    <row r="915" spans="1:4" ht="15">
      <c r="A915" s="607" t="s">
        <v>1761</v>
      </c>
      <c r="B915" s="608" t="s">
        <v>1124</v>
      </c>
      <c r="C915" s="624">
        <v>997.6</v>
      </c>
      <c r="D915" s="609"/>
    </row>
    <row r="916" spans="1:4" ht="15">
      <c r="A916" s="607" t="s">
        <v>1762</v>
      </c>
      <c r="B916" s="608" t="s">
        <v>1763</v>
      </c>
      <c r="C916" s="624">
        <v>14600</v>
      </c>
      <c r="D916" s="609"/>
    </row>
    <row r="917" spans="1:4" ht="15">
      <c r="A917" s="607" t="s">
        <v>1764</v>
      </c>
      <c r="B917" s="608" t="s">
        <v>1765</v>
      </c>
      <c r="C917" s="624">
        <v>9895.99</v>
      </c>
      <c r="D917" s="609"/>
    </row>
    <row r="918" spans="1:4" ht="15">
      <c r="A918" s="607" t="s">
        <v>1766</v>
      </c>
      <c r="B918" s="608" t="s">
        <v>1767</v>
      </c>
      <c r="C918" s="624">
        <v>190475</v>
      </c>
      <c r="D918" s="609"/>
    </row>
    <row r="919" spans="1:4" ht="15">
      <c r="A919" s="607" t="s">
        <v>1768</v>
      </c>
      <c r="B919" s="608" t="s">
        <v>1769</v>
      </c>
      <c r="C919" s="624">
        <v>22675.68</v>
      </c>
      <c r="D919" s="609"/>
    </row>
    <row r="920" spans="1:4" ht="15">
      <c r="A920" s="607" t="s">
        <v>1770</v>
      </c>
      <c r="B920" s="608" t="s">
        <v>1771</v>
      </c>
      <c r="C920" s="624">
        <v>37108.400000000001</v>
      </c>
      <c r="D920" s="609"/>
    </row>
    <row r="921" spans="1:4" ht="15">
      <c r="A921" s="607" t="s">
        <v>1772</v>
      </c>
      <c r="B921" s="608" t="s">
        <v>1771</v>
      </c>
      <c r="C921" s="624">
        <v>37108.400000000001</v>
      </c>
      <c r="D921" s="609"/>
    </row>
    <row r="922" spans="1:4" ht="15">
      <c r="A922" s="607" t="s">
        <v>1773</v>
      </c>
      <c r="B922" s="608" t="s">
        <v>1774</v>
      </c>
      <c r="C922" s="624">
        <v>30206.400000000001</v>
      </c>
      <c r="D922" s="609"/>
    </row>
    <row r="923" spans="1:4" ht="15">
      <c r="A923" s="607" t="s">
        <v>1775</v>
      </c>
      <c r="B923" s="608" t="s">
        <v>1776</v>
      </c>
      <c r="C923" s="624">
        <v>103240</v>
      </c>
      <c r="D923" s="609"/>
    </row>
    <row r="924" spans="1:4" ht="15">
      <c r="A924" s="607" t="s">
        <v>1777</v>
      </c>
      <c r="B924" s="608" t="s">
        <v>1778</v>
      </c>
      <c r="C924" s="624">
        <v>38772.79</v>
      </c>
      <c r="D924" s="609"/>
    </row>
    <row r="925" spans="1:4" ht="15">
      <c r="A925" s="607" t="s">
        <v>1779</v>
      </c>
      <c r="B925" s="608" t="s">
        <v>1780</v>
      </c>
      <c r="C925" s="624">
        <v>3600</v>
      </c>
      <c r="D925" s="609"/>
    </row>
    <row r="926" spans="1:4" ht="15">
      <c r="A926" s="607" t="s">
        <v>1781</v>
      </c>
      <c r="B926" s="608" t="s">
        <v>1780</v>
      </c>
      <c r="C926" s="624">
        <v>3600</v>
      </c>
      <c r="D926" s="609"/>
    </row>
    <row r="927" spans="1:4" ht="15">
      <c r="A927" s="607" t="s">
        <v>1782</v>
      </c>
      <c r="B927" s="608" t="s">
        <v>1783</v>
      </c>
      <c r="C927" s="624">
        <v>5050.49</v>
      </c>
      <c r="D927" s="609"/>
    </row>
    <row r="928" spans="1:4" ht="15">
      <c r="A928" s="607" t="s">
        <v>1784</v>
      </c>
      <c r="B928" s="608" t="s">
        <v>1783</v>
      </c>
      <c r="C928" s="624">
        <v>5050.49</v>
      </c>
      <c r="D928" s="609"/>
    </row>
    <row r="929" spans="1:4" ht="15">
      <c r="A929" s="607" t="s">
        <v>1785</v>
      </c>
      <c r="B929" s="608" t="s">
        <v>1783</v>
      </c>
      <c r="C929" s="624">
        <v>5050.49</v>
      </c>
      <c r="D929" s="609"/>
    </row>
    <row r="930" spans="1:4" ht="15">
      <c r="A930" s="607" t="s">
        <v>1786</v>
      </c>
      <c r="B930" s="608" t="s">
        <v>1783</v>
      </c>
      <c r="C930" s="624">
        <v>5050.49</v>
      </c>
      <c r="D930" s="609"/>
    </row>
    <row r="931" spans="1:4" ht="15">
      <c r="A931" s="607" t="s">
        <v>1787</v>
      </c>
      <c r="B931" s="608" t="s">
        <v>1783</v>
      </c>
      <c r="C931" s="624">
        <v>5050.49</v>
      </c>
      <c r="D931" s="609"/>
    </row>
    <row r="932" spans="1:4" ht="15">
      <c r="A932" s="607" t="s">
        <v>1788</v>
      </c>
      <c r="B932" s="608" t="s">
        <v>1783</v>
      </c>
      <c r="C932" s="624">
        <v>5050.49</v>
      </c>
      <c r="D932" s="609"/>
    </row>
    <row r="933" spans="1:4" ht="15">
      <c r="A933" s="607" t="s">
        <v>1789</v>
      </c>
      <c r="B933" s="608" t="s">
        <v>1790</v>
      </c>
      <c r="C933" s="624">
        <v>1594.24</v>
      </c>
      <c r="D933" s="609"/>
    </row>
    <row r="934" spans="1:4" ht="15">
      <c r="A934" s="607" t="s">
        <v>1791</v>
      </c>
      <c r="B934" s="608" t="s">
        <v>1790</v>
      </c>
      <c r="C934" s="624">
        <v>1594.24</v>
      </c>
      <c r="D934" s="609"/>
    </row>
    <row r="935" spans="1:4" ht="15">
      <c r="A935" s="607" t="s">
        <v>1792</v>
      </c>
      <c r="B935" s="608" t="s">
        <v>1790</v>
      </c>
      <c r="C935" s="624">
        <v>1594.25</v>
      </c>
      <c r="D935" s="609"/>
    </row>
    <row r="936" spans="1:4" ht="15">
      <c r="A936" s="607" t="s">
        <v>1793</v>
      </c>
      <c r="B936" s="608" t="s">
        <v>1790</v>
      </c>
      <c r="C936" s="624">
        <v>1594.25</v>
      </c>
      <c r="D936" s="609"/>
    </row>
    <row r="937" spans="1:4" ht="15">
      <c r="A937" s="607" t="s">
        <v>1794</v>
      </c>
      <c r="B937" s="608" t="s">
        <v>1795</v>
      </c>
      <c r="C937" s="624">
        <v>19851.78</v>
      </c>
      <c r="D937" s="609"/>
    </row>
    <row r="938" spans="1:4" ht="15">
      <c r="A938" s="607" t="s">
        <v>1796</v>
      </c>
      <c r="B938" s="608" t="s">
        <v>1795</v>
      </c>
      <c r="C938" s="624">
        <v>19851.78</v>
      </c>
      <c r="D938" s="609"/>
    </row>
    <row r="939" spans="1:4" ht="15">
      <c r="A939" s="607" t="s">
        <v>1797</v>
      </c>
      <c r="B939" s="608" t="s">
        <v>1795</v>
      </c>
      <c r="C939" s="624">
        <v>19851.78</v>
      </c>
      <c r="D939" s="609"/>
    </row>
    <row r="940" spans="1:4" ht="15">
      <c r="A940" s="607" t="s">
        <v>1798</v>
      </c>
      <c r="B940" s="608" t="s">
        <v>1795</v>
      </c>
      <c r="C940" s="624">
        <v>19851.78</v>
      </c>
      <c r="D940" s="609"/>
    </row>
    <row r="941" spans="1:4" ht="15">
      <c r="A941" s="607" t="s">
        <v>1799</v>
      </c>
      <c r="B941" s="608" t="s">
        <v>1795</v>
      </c>
      <c r="C941" s="624">
        <v>19851.78</v>
      </c>
      <c r="D941" s="609"/>
    </row>
    <row r="942" spans="1:4" ht="15">
      <c r="A942" s="607" t="s">
        <v>1800</v>
      </c>
      <c r="B942" s="608" t="s">
        <v>1795</v>
      </c>
      <c r="C942" s="624">
        <v>19851.78</v>
      </c>
      <c r="D942" s="609"/>
    </row>
    <row r="943" spans="1:4" ht="15">
      <c r="A943" s="607" t="s">
        <v>1801</v>
      </c>
      <c r="B943" s="608" t="s">
        <v>1795</v>
      </c>
      <c r="C943" s="624">
        <v>19851.78</v>
      </c>
      <c r="D943" s="609"/>
    </row>
    <row r="944" spans="1:4" ht="15">
      <c r="A944" s="607" t="s">
        <v>1802</v>
      </c>
      <c r="B944" s="608" t="s">
        <v>1795</v>
      </c>
      <c r="C944" s="624">
        <v>19851.78</v>
      </c>
      <c r="D944" s="609"/>
    </row>
    <row r="945" spans="1:4" ht="15">
      <c r="A945" s="607" t="s">
        <v>1803</v>
      </c>
      <c r="B945" s="608" t="s">
        <v>1795</v>
      </c>
      <c r="C945" s="624">
        <v>19851.78</v>
      </c>
      <c r="D945" s="609"/>
    </row>
    <row r="946" spans="1:4" ht="15">
      <c r="A946" s="607" t="s">
        <v>1804</v>
      </c>
      <c r="B946" s="608" t="s">
        <v>1795</v>
      </c>
      <c r="C946" s="624">
        <v>19851.78</v>
      </c>
      <c r="D946" s="609"/>
    </row>
    <row r="947" spans="1:4" ht="15">
      <c r="A947" s="607" t="s">
        <v>1805</v>
      </c>
      <c r="B947" s="608" t="s">
        <v>1795</v>
      </c>
      <c r="C947" s="624">
        <v>19851.78</v>
      </c>
      <c r="D947" s="609"/>
    </row>
    <row r="948" spans="1:4" ht="15">
      <c r="A948" s="607" t="s">
        <v>1806</v>
      </c>
      <c r="B948" s="608" t="s">
        <v>1795</v>
      </c>
      <c r="C948" s="624">
        <v>19851.78</v>
      </c>
      <c r="D948" s="609"/>
    </row>
    <row r="949" spans="1:4" ht="15">
      <c r="A949" s="607" t="s">
        <v>1807</v>
      </c>
      <c r="B949" s="608" t="s">
        <v>1795</v>
      </c>
      <c r="C949" s="624">
        <v>19851.78</v>
      </c>
      <c r="D949" s="609"/>
    </row>
    <row r="950" spans="1:4" ht="15">
      <c r="A950" s="607" t="s">
        <v>1808</v>
      </c>
      <c r="B950" s="608" t="s">
        <v>1795</v>
      </c>
      <c r="C950" s="624">
        <v>19851.78</v>
      </c>
      <c r="D950" s="609"/>
    </row>
    <row r="951" spans="1:4" ht="15">
      <c r="A951" s="607" t="s">
        <v>1809</v>
      </c>
      <c r="B951" s="608" t="s">
        <v>1795</v>
      </c>
      <c r="C951" s="624">
        <v>19851.78</v>
      </c>
      <c r="D951" s="609"/>
    </row>
    <row r="952" spans="1:4" ht="15">
      <c r="A952" s="607" t="s">
        <v>1810</v>
      </c>
      <c r="B952" s="608" t="s">
        <v>1795</v>
      </c>
      <c r="C952" s="624">
        <v>19851.78</v>
      </c>
      <c r="D952" s="609"/>
    </row>
    <row r="953" spans="1:4" ht="15">
      <c r="A953" s="607" t="s">
        <v>1811</v>
      </c>
      <c r="B953" s="608" t="s">
        <v>1795</v>
      </c>
      <c r="C953" s="624">
        <v>19851.78</v>
      </c>
      <c r="D953" s="609"/>
    </row>
    <row r="954" spans="1:4" ht="15">
      <c r="A954" s="607" t="s">
        <v>1812</v>
      </c>
      <c r="B954" s="608" t="s">
        <v>1795</v>
      </c>
      <c r="C954" s="624">
        <v>19851.78</v>
      </c>
      <c r="D954" s="609"/>
    </row>
    <row r="955" spans="1:4" ht="15">
      <c r="A955" s="607" t="s">
        <v>1813</v>
      </c>
      <c r="B955" s="608" t="s">
        <v>1795</v>
      </c>
      <c r="C955" s="624">
        <v>19851.78</v>
      </c>
      <c r="D955" s="609"/>
    </row>
    <row r="956" spans="1:4" ht="15">
      <c r="A956" s="607" t="s">
        <v>1814</v>
      </c>
      <c r="B956" s="608" t="s">
        <v>1795</v>
      </c>
      <c r="C956" s="624">
        <v>19851.78</v>
      </c>
      <c r="D956" s="609"/>
    </row>
    <row r="957" spans="1:4" ht="15">
      <c r="A957" s="607" t="s">
        <v>1815</v>
      </c>
      <c r="B957" s="608" t="s">
        <v>1816</v>
      </c>
      <c r="C957" s="624">
        <v>36000</v>
      </c>
      <c r="D957" s="609"/>
    </row>
    <row r="958" spans="1:4" ht="15">
      <c r="A958" s="607" t="s">
        <v>1817</v>
      </c>
      <c r="B958" s="608" t="s">
        <v>1818</v>
      </c>
      <c r="C958" s="624">
        <v>7306.84</v>
      </c>
      <c r="D958" s="609"/>
    </row>
    <row r="959" spans="1:4" ht="15">
      <c r="A959" s="607" t="s">
        <v>1819</v>
      </c>
      <c r="B959" s="608" t="s">
        <v>1820</v>
      </c>
      <c r="C959" s="624">
        <v>40020</v>
      </c>
      <c r="D959" s="609"/>
    </row>
    <row r="960" spans="1:4" ht="15">
      <c r="A960" s="607" t="s">
        <v>1821</v>
      </c>
      <c r="B960" s="608" t="s">
        <v>1822</v>
      </c>
      <c r="C960" s="624">
        <v>32358.400000000001</v>
      </c>
      <c r="D960" s="609"/>
    </row>
    <row r="961" spans="1:4" ht="15">
      <c r="A961" s="607" t="s">
        <v>1823</v>
      </c>
      <c r="B961" s="608" t="s">
        <v>1824</v>
      </c>
      <c r="C961" s="624">
        <v>3686.83</v>
      </c>
      <c r="D961" s="609"/>
    </row>
    <row r="962" spans="1:4" ht="15">
      <c r="A962" s="607" t="s">
        <v>1825</v>
      </c>
      <c r="B962" s="608" t="s">
        <v>1826</v>
      </c>
      <c r="C962" s="624">
        <v>32712</v>
      </c>
      <c r="D962" s="609"/>
    </row>
    <row r="963" spans="1:4" ht="15">
      <c r="A963" s="607" t="s">
        <v>1827</v>
      </c>
      <c r="B963" s="608" t="s">
        <v>1828</v>
      </c>
      <c r="C963" s="624">
        <v>20300</v>
      </c>
      <c r="D963" s="609"/>
    </row>
    <row r="964" spans="1:4" ht="15">
      <c r="A964" s="607" t="s">
        <v>1829</v>
      </c>
      <c r="B964" s="608" t="s">
        <v>1828</v>
      </c>
      <c r="C964" s="624">
        <v>20300</v>
      </c>
      <c r="D964" s="609"/>
    </row>
    <row r="965" spans="1:4" ht="15">
      <c r="A965" s="607" t="s">
        <v>1830</v>
      </c>
      <c r="B965" s="608" t="s">
        <v>1828</v>
      </c>
      <c r="C965" s="624">
        <v>20300</v>
      </c>
      <c r="D965" s="609"/>
    </row>
    <row r="966" spans="1:4" ht="15">
      <c r="A966" s="607" t="s">
        <v>1831</v>
      </c>
      <c r="B966" s="608" t="s">
        <v>1828</v>
      </c>
      <c r="C966" s="624">
        <v>20300</v>
      </c>
      <c r="D966" s="609"/>
    </row>
    <row r="967" spans="1:4" ht="15">
      <c r="A967" s="607" t="s">
        <v>1832</v>
      </c>
      <c r="B967" s="608" t="s">
        <v>1828</v>
      </c>
      <c r="C967" s="624">
        <v>20300</v>
      </c>
      <c r="D967" s="609"/>
    </row>
    <row r="968" spans="1:4" ht="15">
      <c r="A968" s="607" t="s">
        <v>1833</v>
      </c>
      <c r="B968" s="608" t="s">
        <v>1828</v>
      </c>
      <c r="C968" s="624">
        <v>20300</v>
      </c>
      <c r="D968" s="609"/>
    </row>
    <row r="969" spans="1:4" ht="15">
      <c r="A969" s="607" t="s">
        <v>1834</v>
      </c>
      <c r="B969" s="608" t="s">
        <v>1828</v>
      </c>
      <c r="C969" s="624">
        <v>20300</v>
      </c>
      <c r="D969" s="609"/>
    </row>
    <row r="970" spans="1:4" ht="15">
      <c r="A970" s="607" t="s">
        <v>1835</v>
      </c>
      <c r="B970" s="608" t="s">
        <v>1828</v>
      </c>
      <c r="C970" s="624">
        <v>20300</v>
      </c>
      <c r="D970" s="609"/>
    </row>
    <row r="971" spans="1:4" ht="15">
      <c r="A971" s="607" t="s">
        <v>1836</v>
      </c>
      <c r="B971" s="608" t="s">
        <v>1828</v>
      </c>
      <c r="C971" s="624">
        <v>20300</v>
      </c>
      <c r="D971" s="609"/>
    </row>
    <row r="972" spans="1:4" ht="15">
      <c r="A972" s="607" t="s">
        <v>1837</v>
      </c>
      <c r="B972" s="608" t="s">
        <v>1828</v>
      </c>
      <c r="C972" s="624">
        <v>20300</v>
      </c>
      <c r="D972" s="609"/>
    </row>
    <row r="973" spans="1:4" ht="15">
      <c r="A973" s="607" t="s">
        <v>1838</v>
      </c>
      <c r="B973" s="608" t="s">
        <v>1839</v>
      </c>
      <c r="C973" s="624">
        <v>5665.36</v>
      </c>
      <c r="D973" s="609"/>
    </row>
    <row r="974" spans="1:4" ht="15">
      <c r="A974" s="607" t="s">
        <v>1840</v>
      </c>
      <c r="B974" s="608" t="s">
        <v>1774</v>
      </c>
      <c r="C974" s="624">
        <v>30206.400000000001</v>
      </c>
      <c r="D974" s="609"/>
    </row>
    <row r="975" spans="1:4" ht="15">
      <c r="A975" s="607" t="s">
        <v>1841</v>
      </c>
      <c r="B975" s="608" t="s">
        <v>1842</v>
      </c>
      <c r="C975" s="624">
        <v>35948.400000000001</v>
      </c>
      <c r="D975" s="609"/>
    </row>
    <row r="976" spans="1:4" ht="15">
      <c r="A976" s="607" t="s">
        <v>1843</v>
      </c>
      <c r="B976" s="608" t="s">
        <v>1844</v>
      </c>
      <c r="C976" s="624">
        <v>922.2</v>
      </c>
      <c r="D976" s="609"/>
    </row>
    <row r="977" spans="1:4" ht="15">
      <c r="A977" s="607" t="s">
        <v>1845</v>
      </c>
      <c r="B977" s="608" t="s">
        <v>1844</v>
      </c>
      <c r="C977" s="624">
        <v>922.2</v>
      </c>
      <c r="D977" s="609"/>
    </row>
    <row r="978" spans="1:4" ht="15">
      <c r="A978" s="607" t="s">
        <v>1846</v>
      </c>
      <c r="B978" s="608" t="s">
        <v>1844</v>
      </c>
      <c r="C978" s="624">
        <v>922.2</v>
      </c>
      <c r="D978" s="609"/>
    </row>
    <row r="979" spans="1:4" ht="15">
      <c r="A979" s="607" t="s">
        <v>1847</v>
      </c>
      <c r="B979" s="608" t="s">
        <v>1844</v>
      </c>
      <c r="C979" s="624">
        <v>922.2</v>
      </c>
      <c r="D979" s="609"/>
    </row>
    <row r="980" spans="1:4" ht="15">
      <c r="A980" s="607" t="s">
        <v>1848</v>
      </c>
      <c r="B980" s="608" t="s">
        <v>1844</v>
      </c>
      <c r="C980" s="624">
        <v>922.2</v>
      </c>
      <c r="D980" s="609"/>
    </row>
    <row r="981" spans="1:4" ht="15">
      <c r="A981" s="607" t="s">
        <v>1849</v>
      </c>
      <c r="B981" s="608" t="s">
        <v>1844</v>
      </c>
      <c r="C981" s="624">
        <v>922.2</v>
      </c>
      <c r="D981" s="609"/>
    </row>
    <row r="982" spans="1:4" ht="15">
      <c r="A982" s="607" t="s">
        <v>1850</v>
      </c>
      <c r="B982" s="608" t="s">
        <v>1844</v>
      </c>
      <c r="C982" s="624">
        <v>922.2</v>
      </c>
      <c r="D982" s="609"/>
    </row>
    <row r="983" spans="1:4" ht="15">
      <c r="A983" s="607" t="s">
        <v>1851</v>
      </c>
      <c r="B983" s="608" t="s">
        <v>1844</v>
      </c>
      <c r="C983" s="624">
        <v>922.2</v>
      </c>
      <c r="D983" s="609"/>
    </row>
    <row r="984" spans="1:4" ht="15">
      <c r="A984" s="607" t="s">
        <v>1852</v>
      </c>
      <c r="B984" s="608" t="s">
        <v>1844</v>
      </c>
      <c r="C984" s="624">
        <v>922.2</v>
      </c>
      <c r="D984" s="609"/>
    </row>
    <row r="985" spans="1:4" ht="15">
      <c r="A985" s="607" t="s">
        <v>1853</v>
      </c>
      <c r="B985" s="608" t="s">
        <v>1844</v>
      </c>
      <c r="C985" s="624">
        <v>922.2</v>
      </c>
      <c r="D985" s="609"/>
    </row>
    <row r="986" spans="1:4" ht="15">
      <c r="A986" s="607" t="s">
        <v>1854</v>
      </c>
      <c r="B986" s="608" t="s">
        <v>1844</v>
      </c>
      <c r="C986" s="624">
        <v>922.2</v>
      </c>
      <c r="D986" s="609"/>
    </row>
    <row r="987" spans="1:4" ht="15">
      <c r="A987" s="607" t="s">
        <v>1855</v>
      </c>
      <c r="B987" s="608" t="s">
        <v>1844</v>
      </c>
      <c r="C987" s="624">
        <v>922.2</v>
      </c>
      <c r="D987" s="609"/>
    </row>
    <row r="988" spans="1:4" ht="15">
      <c r="A988" s="607" t="s">
        <v>1856</v>
      </c>
      <c r="B988" s="608" t="s">
        <v>1844</v>
      </c>
      <c r="C988" s="624">
        <v>922.2</v>
      </c>
      <c r="D988" s="609"/>
    </row>
    <row r="989" spans="1:4" ht="15">
      <c r="A989" s="607" t="s">
        <v>1857</v>
      </c>
      <c r="B989" s="608" t="s">
        <v>1844</v>
      </c>
      <c r="C989" s="624">
        <v>922.2</v>
      </c>
      <c r="D989" s="609"/>
    </row>
    <row r="990" spans="1:4" ht="15">
      <c r="A990" s="607" t="s">
        <v>1858</v>
      </c>
      <c r="B990" s="608" t="s">
        <v>1844</v>
      </c>
      <c r="C990" s="624">
        <v>922.2</v>
      </c>
      <c r="D990" s="609"/>
    </row>
    <row r="991" spans="1:4" ht="15">
      <c r="A991" s="607" t="s">
        <v>1859</v>
      </c>
      <c r="B991" s="608" t="s">
        <v>1844</v>
      </c>
      <c r="C991" s="624">
        <v>922.2</v>
      </c>
      <c r="D991" s="609"/>
    </row>
    <row r="992" spans="1:4" ht="15">
      <c r="A992" s="607" t="s">
        <v>1860</v>
      </c>
      <c r="B992" s="608" t="s">
        <v>1677</v>
      </c>
      <c r="C992" s="624">
        <v>37047.5</v>
      </c>
      <c r="D992" s="609"/>
    </row>
    <row r="993" spans="1:4" ht="15">
      <c r="A993" s="607" t="s">
        <v>1861</v>
      </c>
      <c r="B993" s="608" t="s">
        <v>1677</v>
      </c>
      <c r="C993" s="624">
        <v>37047.5</v>
      </c>
      <c r="D993" s="609"/>
    </row>
    <row r="994" spans="1:4" ht="15">
      <c r="A994" s="607" t="s">
        <v>1862</v>
      </c>
      <c r="B994" s="608" t="s">
        <v>1863</v>
      </c>
      <c r="C994" s="624">
        <v>18853.32</v>
      </c>
      <c r="D994" s="609"/>
    </row>
    <row r="995" spans="1:4" ht="15">
      <c r="A995" s="607" t="s">
        <v>1864</v>
      </c>
      <c r="B995" s="608" t="s">
        <v>1865</v>
      </c>
      <c r="C995" s="624">
        <v>9420.36</v>
      </c>
      <c r="D995" s="609"/>
    </row>
    <row r="996" spans="1:4" ht="15">
      <c r="A996" s="607" t="s">
        <v>1866</v>
      </c>
      <c r="B996" s="608" t="s">
        <v>1867</v>
      </c>
      <c r="C996" s="624">
        <v>24826.32</v>
      </c>
      <c r="D996" s="609"/>
    </row>
    <row r="997" spans="1:4" ht="15">
      <c r="A997" s="607" t="s">
        <v>1868</v>
      </c>
      <c r="B997" s="608" t="s">
        <v>1869</v>
      </c>
      <c r="C997" s="624">
        <v>29218.47</v>
      </c>
      <c r="D997" s="609"/>
    </row>
    <row r="998" spans="1:4" ht="15">
      <c r="A998" s="607" t="s">
        <v>1870</v>
      </c>
      <c r="B998" s="608" t="s">
        <v>1869</v>
      </c>
      <c r="C998" s="624">
        <v>29218.47</v>
      </c>
      <c r="D998" s="609"/>
    </row>
    <row r="999" spans="1:4" ht="15">
      <c r="A999" s="607" t="s">
        <v>1871</v>
      </c>
      <c r="B999" s="608" t="s">
        <v>1872</v>
      </c>
      <c r="C999" s="624">
        <v>64459.16</v>
      </c>
      <c r="D999" s="609"/>
    </row>
    <row r="1000" spans="1:4" ht="15">
      <c r="A1000" s="607" t="s">
        <v>1873</v>
      </c>
      <c r="B1000" s="608" t="s">
        <v>1869</v>
      </c>
      <c r="C1000" s="624">
        <v>29218.47</v>
      </c>
      <c r="D1000" s="609"/>
    </row>
    <row r="1001" spans="1:4" ht="15">
      <c r="A1001" s="607" t="s">
        <v>1874</v>
      </c>
      <c r="B1001" s="608" t="s">
        <v>1875</v>
      </c>
      <c r="C1001" s="624">
        <v>8627.5</v>
      </c>
      <c r="D1001" s="609"/>
    </row>
    <row r="1002" spans="1:4" ht="15">
      <c r="A1002" s="607" t="s">
        <v>1876</v>
      </c>
      <c r="B1002" s="608" t="s">
        <v>1869</v>
      </c>
      <c r="C1002" s="624">
        <v>15863.1</v>
      </c>
      <c r="D1002" s="609"/>
    </row>
    <row r="1003" spans="1:4" ht="15">
      <c r="A1003" s="607" t="s">
        <v>1877</v>
      </c>
      <c r="B1003" s="608" t="s">
        <v>1878</v>
      </c>
      <c r="C1003" s="624">
        <v>4716.37</v>
      </c>
      <c r="D1003" s="609"/>
    </row>
    <row r="1004" spans="1:4" ht="15">
      <c r="A1004" s="607" t="s">
        <v>1879</v>
      </c>
      <c r="B1004" s="608" t="s">
        <v>1878</v>
      </c>
      <c r="C1004" s="624">
        <v>4716.37</v>
      </c>
      <c r="D1004" s="609"/>
    </row>
    <row r="1005" spans="1:4" ht="15">
      <c r="A1005" s="607" t="s">
        <v>1880</v>
      </c>
      <c r="B1005" s="608" t="s">
        <v>1878</v>
      </c>
      <c r="C1005" s="624">
        <v>4716.37</v>
      </c>
      <c r="D1005" s="609"/>
    </row>
    <row r="1006" spans="1:4" ht="15">
      <c r="A1006" s="607" t="s">
        <v>1881</v>
      </c>
      <c r="B1006" s="608" t="s">
        <v>1878</v>
      </c>
      <c r="C1006" s="624">
        <v>18462.849999999999</v>
      </c>
      <c r="D1006" s="609"/>
    </row>
    <row r="1007" spans="1:4" ht="15">
      <c r="A1007" s="607" t="s">
        <v>1882</v>
      </c>
      <c r="B1007" s="608" t="s">
        <v>1878</v>
      </c>
      <c r="C1007" s="624">
        <v>4716.37</v>
      </c>
      <c r="D1007" s="609"/>
    </row>
    <row r="1008" spans="1:4" ht="15">
      <c r="A1008" s="607" t="s">
        <v>1883</v>
      </c>
      <c r="B1008" s="608" t="s">
        <v>1878</v>
      </c>
      <c r="C1008" s="624">
        <v>4716.37</v>
      </c>
      <c r="D1008" s="609"/>
    </row>
    <row r="1009" spans="1:4" ht="15">
      <c r="A1009" s="607" t="s">
        <v>1884</v>
      </c>
      <c r="B1009" s="608" t="s">
        <v>1878</v>
      </c>
      <c r="C1009" s="624">
        <v>4716.37</v>
      </c>
      <c r="D1009" s="609"/>
    </row>
    <row r="1010" spans="1:4" ht="15">
      <c r="A1010" s="607" t="s">
        <v>1885</v>
      </c>
      <c r="B1010" s="608" t="s">
        <v>1878</v>
      </c>
      <c r="C1010" s="624">
        <v>4716.37</v>
      </c>
      <c r="D1010" s="609"/>
    </row>
    <row r="1011" spans="1:4" ht="15">
      <c r="A1011" s="607" t="s">
        <v>1886</v>
      </c>
      <c r="B1011" s="608" t="s">
        <v>1878</v>
      </c>
      <c r="C1011" s="624">
        <v>4716.37</v>
      </c>
      <c r="D1011" s="609"/>
    </row>
    <row r="1012" spans="1:4" ht="15">
      <c r="A1012" s="607" t="s">
        <v>1887</v>
      </c>
      <c r="B1012" s="608" t="s">
        <v>1878</v>
      </c>
      <c r="C1012" s="624">
        <v>4716.37</v>
      </c>
      <c r="D1012" s="609"/>
    </row>
    <row r="1013" spans="1:4" ht="15">
      <c r="A1013" s="607" t="s">
        <v>1888</v>
      </c>
      <c r="B1013" s="608" t="s">
        <v>1878</v>
      </c>
      <c r="C1013" s="624">
        <v>4716.37</v>
      </c>
      <c r="D1013" s="609"/>
    </row>
    <row r="1014" spans="1:4" ht="15">
      <c r="A1014" s="607" t="s">
        <v>1889</v>
      </c>
      <c r="B1014" s="608" t="s">
        <v>1878</v>
      </c>
      <c r="C1014" s="624">
        <v>4716.37</v>
      </c>
      <c r="D1014" s="609"/>
    </row>
    <row r="1015" spans="1:4" ht="15">
      <c r="A1015" s="607" t="s">
        <v>1890</v>
      </c>
      <c r="B1015" s="608" t="s">
        <v>1878</v>
      </c>
      <c r="C1015" s="624">
        <v>4716.37</v>
      </c>
      <c r="D1015" s="609"/>
    </row>
    <row r="1016" spans="1:4" ht="15">
      <c r="A1016" s="607" t="s">
        <v>1891</v>
      </c>
      <c r="B1016" s="608" t="s">
        <v>1878</v>
      </c>
      <c r="C1016" s="624">
        <v>4716.37</v>
      </c>
      <c r="D1016" s="609"/>
    </row>
    <row r="1017" spans="1:4" ht="15">
      <c r="A1017" s="607" t="s">
        <v>1892</v>
      </c>
      <c r="B1017" s="608" t="s">
        <v>1878</v>
      </c>
      <c r="C1017" s="624">
        <v>4716.37</v>
      </c>
      <c r="D1017" s="609"/>
    </row>
    <row r="1018" spans="1:4" ht="15">
      <c r="A1018" s="607" t="s">
        <v>1893</v>
      </c>
      <c r="B1018" s="608" t="s">
        <v>1878</v>
      </c>
      <c r="C1018" s="624">
        <v>4716.37</v>
      </c>
      <c r="D1018" s="609"/>
    </row>
    <row r="1019" spans="1:4" ht="15">
      <c r="A1019" s="607" t="s">
        <v>1894</v>
      </c>
      <c r="B1019" s="608" t="s">
        <v>1842</v>
      </c>
      <c r="C1019" s="624">
        <v>11982.05</v>
      </c>
      <c r="D1019" s="609"/>
    </row>
    <row r="1020" spans="1:4" ht="15">
      <c r="A1020" s="607" t="s">
        <v>1895</v>
      </c>
      <c r="B1020" s="608" t="s">
        <v>1896</v>
      </c>
      <c r="C1020" s="624">
        <v>11358.75</v>
      </c>
      <c r="D1020" s="609"/>
    </row>
    <row r="1021" spans="1:4" ht="15">
      <c r="A1021" s="607" t="s">
        <v>1897</v>
      </c>
      <c r="B1021" s="608" t="s">
        <v>1898</v>
      </c>
      <c r="C1021" s="624">
        <v>695161.35</v>
      </c>
      <c r="D1021" s="609"/>
    </row>
    <row r="1022" spans="1:4" ht="15">
      <c r="A1022" s="607" t="s">
        <v>1899</v>
      </c>
      <c r="B1022" s="608" t="s">
        <v>1900</v>
      </c>
      <c r="C1022" s="624">
        <v>23008.75</v>
      </c>
      <c r="D1022" s="609"/>
    </row>
    <row r="1023" spans="1:4" ht="15">
      <c r="A1023" s="607" t="s">
        <v>1901</v>
      </c>
      <c r="B1023" s="608" t="s">
        <v>1280</v>
      </c>
      <c r="C1023" s="624">
        <v>33195.47</v>
      </c>
      <c r="D1023" s="609"/>
    </row>
    <row r="1024" spans="1:4" ht="15">
      <c r="A1024" s="607" t="s">
        <v>1902</v>
      </c>
      <c r="B1024" s="608" t="s">
        <v>1280</v>
      </c>
      <c r="C1024" s="624">
        <v>33195.47</v>
      </c>
      <c r="D1024" s="609"/>
    </row>
    <row r="1025" spans="1:4" ht="15">
      <c r="A1025" s="607" t="s">
        <v>1903</v>
      </c>
      <c r="B1025" s="608" t="s">
        <v>1280</v>
      </c>
      <c r="C1025" s="624">
        <v>33195.47</v>
      </c>
      <c r="D1025" s="609"/>
    </row>
    <row r="1026" spans="1:4" ht="15">
      <c r="A1026" s="607" t="s">
        <v>1904</v>
      </c>
      <c r="B1026" s="608" t="s">
        <v>1280</v>
      </c>
      <c r="C1026" s="624">
        <v>33195.47</v>
      </c>
      <c r="D1026" s="609"/>
    </row>
    <row r="1027" spans="1:4" ht="15">
      <c r="A1027" s="607" t="s">
        <v>1905</v>
      </c>
      <c r="B1027" s="608" t="s">
        <v>1906</v>
      </c>
      <c r="C1027" s="624">
        <v>903.67</v>
      </c>
      <c r="D1027" s="609"/>
    </row>
    <row r="1028" spans="1:4" ht="15">
      <c r="A1028" s="607" t="s">
        <v>1907</v>
      </c>
      <c r="B1028" s="608" t="s">
        <v>1906</v>
      </c>
      <c r="C1028" s="624">
        <v>903.67</v>
      </c>
      <c r="D1028" s="609"/>
    </row>
    <row r="1029" spans="1:4" ht="15">
      <c r="A1029" s="607" t="s">
        <v>1908</v>
      </c>
      <c r="B1029" s="608" t="s">
        <v>1906</v>
      </c>
      <c r="C1029" s="624">
        <v>903.67</v>
      </c>
      <c r="D1029" s="609"/>
    </row>
    <row r="1030" spans="1:4" ht="15">
      <c r="A1030" s="607" t="s">
        <v>1909</v>
      </c>
      <c r="B1030" s="608" t="s">
        <v>1906</v>
      </c>
      <c r="C1030" s="624">
        <v>903.67</v>
      </c>
      <c r="D1030" s="609"/>
    </row>
    <row r="1031" spans="1:4" ht="15">
      <c r="A1031" s="607" t="s">
        <v>1910</v>
      </c>
      <c r="B1031" s="608" t="s">
        <v>1906</v>
      </c>
      <c r="C1031" s="624">
        <v>903.67</v>
      </c>
      <c r="D1031" s="609"/>
    </row>
    <row r="1032" spans="1:4" ht="15">
      <c r="A1032" s="607" t="s">
        <v>1911</v>
      </c>
      <c r="B1032" s="608" t="s">
        <v>1906</v>
      </c>
      <c r="C1032" s="624">
        <v>903.67</v>
      </c>
      <c r="D1032" s="609"/>
    </row>
    <row r="1033" spans="1:4" ht="15">
      <c r="A1033" s="607" t="s">
        <v>1912</v>
      </c>
      <c r="B1033" s="608" t="s">
        <v>1906</v>
      </c>
      <c r="C1033" s="624">
        <v>903.67</v>
      </c>
      <c r="D1033" s="609"/>
    </row>
    <row r="1034" spans="1:4" ht="15">
      <c r="A1034" s="607" t="s">
        <v>1913</v>
      </c>
      <c r="B1034" s="608" t="s">
        <v>1906</v>
      </c>
      <c r="C1034" s="624">
        <v>903.67</v>
      </c>
      <c r="D1034" s="609"/>
    </row>
    <row r="1035" spans="1:4" ht="15">
      <c r="A1035" s="607" t="s">
        <v>1914</v>
      </c>
      <c r="B1035" s="608" t="s">
        <v>1906</v>
      </c>
      <c r="C1035" s="624">
        <v>903.67</v>
      </c>
      <c r="D1035" s="609"/>
    </row>
    <row r="1036" spans="1:4" ht="15">
      <c r="A1036" s="607" t="s">
        <v>1915</v>
      </c>
      <c r="B1036" s="608" t="s">
        <v>1906</v>
      </c>
      <c r="C1036" s="624">
        <v>903.67</v>
      </c>
      <c r="D1036" s="609"/>
    </row>
    <row r="1037" spans="1:4" ht="15">
      <c r="A1037" s="607" t="s">
        <v>1916</v>
      </c>
      <c r="B1037" s="608" t="s">
        <v>1906</v>
      </c>
      <c r="C1037" s="624">
        <v>903.67</v>
      </c>
      <c r="D1037" s="609"/>
    </row>
    <row r="1038" spans="1:4" ht="15">
      <c r="A1038" s="607" t="s">
        <v>1917</v>
      </c>
      <c r="B1038" s="608" t="s">
        <v>1906</v>
      </c>
      <c r="C1038" s="624">
        <v>903.67</v>
      </c>
      <c r="D1038" s="609"/>
    </row>
    <row r="1039" spans="1:4" ht="15">
      <c r="A1039" s="607" t="s">
        <v>1918</v>
      </c>
      <c r="B1039" s="608" t="s">
        <v>1906</v>
      </c>
      <c r="C1039" s="624">
        <v>903.67</v>
      </c>
      <c r="D1039" s="609"/>
    </row>
    <row r="1040" spans="1:4" ht="15">
      <c r="A1040" s="607" t="s">
        <v>1919</v>
      </c>
      <c r="B1040" s="608" t="s">
        <v>1906</v>
      </c>
      <c r="C1040" s="624">
        <v>903.67</v>
      </c>
      <c r="D1040" s="609"/>
    </row>
    <row r="1041" spans="1:4" ht="15">
      <c r="A1041" s="607" t="s">
        <v>1920</v>
      </c>
      <c r="B1041" s="608" t="s">
        <v>1906</v>
      </c>
      <c r="C1041" s="624">
        <v>903.67</v>
      </c>
      <c r="D1041" s="609"/>
    </row>
    <row r="1042" spans="1:4" ht="15">
      <c r="A1042" s="607" t="s">
        <v>1921</v>
      </c>
      <c r="B1042" s="608" t="s">
        <v>1906</v>
      </c>
      <c r="C1042" s="624">
        <v>903.67</v>
      </c>
      <c r="D1042" s="609"/>
    </row>
    <row r="1043" spans="1:4" ht="15">
      <c r="A1043" s="607" t="s">
        <v>1922</v>
      </c>
      <c r="B1043" s="608" t="s">
        <v>1906</v>
      </c>
      <c r="C1043" s="624">
        <v>903.67</v>
      </c>
      <c r="D1043" s="609"/>
    </row>
    <row r="1044" spans="1:4" ht="15">
      <c r="A1044" s="607" t="s">
        <v>1923</v>
      </c>
      <c r="B1044" s="608" t="s">
        <v>1906</v>
      </c>
      <c r="C1044" s="624">
        <v>903.67</v>
      </c>
      <c r="D1044" s="609"/>
    </row>
    <row r="1045" spans="1:4" ht="15">
      <c r="A1045" s="607" t="s">
        <v>1924</v>
      </c>
      <c r="B1045" s="608" t="s">
        <v>1906</v>
      </c>
      <c r="C1045" s="624">
        <v>903.67</v>
      </c>
      <c r="D1045" s="609"/>
    </row>
    <row r="1046" spans="1:4" ht="15">
      <c r="A1046" s="607" t="s">
        <v>1925</v>
      </c>
      <c r="B1046" s="608" t="s">
        <v>1906</v>
      </c>
      <c r="C1046" s="624">
        <v>903.67</v>
      </c>
      <c r="D1046" s="609"/>
    </row>
    <row r="1047" spans="1:4" ht="15">
      <c r="A1047" s="607" t="s">
        <v>1926</v>
      </c>
      <c r="B1047" s="608" t="s">
        <v>1906</v>
      </c>
      <c r="C1047" s="624">
        <v>903.67</v>
      </c>
      <c r="D1047" s="609"/>
    </row>
    <row r="1048" spans="1:4" ht="15">
      <c r="A1048" s="607" t="s">
        <v>1927</v>
      </c>
      <c r="B1048" s="608" t="s">
        <v>1906</v>
      </c>
      <c r="C1048" s="624">
        <v>903.67</v>
      </c>
      <c r="D1048" s="609"/>
    </row>
    <row r="1049" spans="1:4" ht="15">
      <c r="A1049" s="607" t="s">
        <v>1928</v>
      </c>
      <c r="B1049" s="608" t="s">
        <v>1906</v>
      </c>
      <c r="C1049" s="624">
        <v>903.67</v>
      </c>
      <c r="D1049" s="609"/>
    </row>
    <row r="1050" spans="1:4" ht="15">
      <c r="A1050" s="607" t="s">
        <v>1929</v>
      </c>
      <c r="B1050" s="608" t="s">
        <v>1906</v>
      </c>
      <c r="C1050" s="624">
        <v>903.67</v>
      </c>
      <c r="D1050" s="609"/>
    </row>
    <row r="1051" spans="1:4" ht="15">
      <c r="A1051" s="607" t="s">
        <v>1930</v>
      </c>
      <c r="B1051" s="608" t="s">
        <v>1906</v>
      </c>
      <c r="C1051" s="624">
        <v>903.67</v>
      </c>
      <c r="D1051" s="609"/>
    </row>
    <row r="1052" spans="1:4" ht="15">
      <c r="A1052" s="607" t="s">
        <v>1931</v>
      </c>
      <c r="B1052" s="608" t="s">
        <v>1906</v>
      </c>
      <c r="C1052" s="624">
        <v>903.67</v>
      </c>
      <c r="D1052" s="609"/>
    </row>
    <row r="1053" spans="1:4" ht="15">
      <c r="A1053" s="607" t="s">
        <v>1932</v>
      </c>
      <c r="B1053" s="608" t="s">
        <v>1906</v>
      </c>
      <c r="C1053" s="624">
        <v>903.67</v>
      </c>
      <c r="D1053" s="609"/>
    </row>
    <row r="1054" spans="1:4" ht="15">
      <c r="A1054" s="607" t="s">
        <v>1933</v>
      </c>
      <c r="B1054" s="608" t="s">
        <v>1906</v>
      </c>
      <c r="C1054" s="624">
        <v>903.67</v>
      </c>
      <c r="D1054" s="609"/>
    </row>
    <row r="1055" spans="1:4" ht="15">
      <c r="A1055" s="607" t="s">
        <v>1934</v>
      </c>
      <c r="B1055" s="608" t="s">
        <v>1906</v>
      </c>
      <c r="C1055" s="624">
        <v>903.67</v>
      </c>
      <c r="D1055" s="609"/>
    </row>
    <row r="1056" spans="1:4" ht="15">
      <c r="A1056" s="607" t="s">
        <v>1935</v>
      </c>
      <c r="B1056" s="608" t="s">
        <v>1906</v>
      </c>
      <c r="C1056" s="624">
        <v>903.67</v>
      </c>
      <c r="D1056" s="609"/>
    </row>
    <row r="1057" spans="1:4" ht="15">
      <c r="A1057" s="607" t="s">
        <v>1936</v>
      </c>
      <c r="B1057" s="608" t="s">
        <v>1906</v>
      </c>
      <c r="C1057" s="624">
        <v>903.67</v>
      </c>
      <c r="D1057" s="609"/>
    </row>
    <row r="1058" spans="1:4" ht="15">
      <c r="A1058" s="607" t="s">
        <v>1937</v>
      </c>
      <c r="B1058" s="608" t="s">
        <v>1906</v>
      </c>
      <c r="C1058" s="624">
        <v>903.67</v>
      </c>
      <c r="D1058" s="609"/>
    </row>
    <row r="1059" spans="1:4" ht="15">
      <c r="A1059" s="607" t="s">
        <v>1938</v>
      </c>
      <c r="B1059" s="608" t="s">
        <v>1906</v>
      </c>
      <c r="C1059" s="624">
        <v>903.67</v>
      </c>
      <c r="D1059" s="609"/>
    </row>
    <row r="1060" spans="1:4" ht="15">
      <c r="A1060" s="607" t="s">
        <v>1939</v>
      </c>
      <c r="B1060" s="608" t="s">
        <v>1906</v>
      </c>
      <c r="C1060" s="624">
        <v>903.67</v>
      </c>
      <c r="D1060" s="609"/>
    </row>
    <row r="1061" spans="1:4" ht="15">
      <c r="A1061" s="607" t="s">
        <v>1940</v>
      </c>
      <c r="B1061" s="608" t="s">
        <v>1906</v>
      </c>
      <c r="C1061" s="624">
        <v>903.67</v>
      </c>
      <c r="D1061" s="609"/>
    </row>
    <row r="1062" spans="1:4" ht="15">
      <c r="A1062" s="607" t="s">
        <v>1941</v>
      </c>
      <c r="B1062" s="608" t="s">
        <v>1906</v>
      </c>
      <c r="C1062" s="624">
        <v>903.67</v>
      </c>
      <c r="D1062" s="609"/>
    </row>
    <row r="1063" spans="1:4" ht="15">
      <c r="A1063" s="607" t="s">
        <v>1942</v>
      </c>
      <c r="B1063" s="608" t="s">
        <v>1906</v>
      </c>
      <c r="C1063" s="624">
        <v>903.67</v>
      </c>
      <c r="D1063" s="609"/>
    </row>
    <row r="1064" spans="1:4" ht="15">
      <c r="A1064" s="607" t="s">
        <v>1943</v>
      </c>
      <c r="B1064" s="608" t="s">
        <v>1906</v>
      </c>
      <c r="C1064" s="624">
        <v>903.67</v>
      </c>
      <c r="D1064" s="609"/>
    </row>
    <row r="1065" spans="1:4" ht="15">
      <c r="A1065" s="607" t="s">
        <v>1944</v>
      </c>
      <c r="B1065" s="608" t="s">
        <v>1906</v>
      </c>
      <c r="C1065" s="624">
        <v>903.67</v>
      </c>
      <c r="D1065" s="609"/>
    </row>
    <row r="1066" spans="1:4" ht="15">
      <c r="A1066" s="607" t="s">
        <v>1945</v>
      </c>
      <c r="B1066" s="608" t="s">
        <v>1906</v>
      </c>
      <c r="C1066" s="624">
        <v>903.67</v>
      </c>
      <c r="D1066" s="609"/>
    </row>
    <row r="1067" spans="1:4" ht="15">
      <c r="A1067" s="607" t="s">
        <v>1946</v>
      </c>
      <c r="B1067" s="608" t="s">
        <v>1906</v>
      </c>
      <c r="C1067" s="624">
        <v>903.67</v>
      </c>
      <c r="D1067" s="609"/>
    </row>
    <row r="1068" spans="1:4" ht="15">
      <c r="A1068" s="607" t="s">
        <v>1947</v>
      </c>
      <c r="B1068" s="608" t="s">
        <v>1906</v>
      </c>
      <c r="C1068" s="624">
        <v>903.67</v>
      </c>
      <c r="D1068" s="609"/>
    </row>
    <row r="1069" spans="1:4" ht="15">
      <c r="A1069" s="607" t="s">
        <v>1948</v>
      </c>
      <c r="B1069" s="608" t="s">
        <v>1906</v>
      </c>
      <c r="C1069" s="624">
        <v>903.67</v>
      </c>
      <c r="D1069" s="609"/>
    </row>
    <row r="1070" spans="1:4" ht="15">
      <c r="A1070" s="607" t="s">
        <v>1949</v>
      </c>
      <c r="B1070" s="608" t="s">
        <v>1906</v>
      </c>
      <c r="C1070" s="624">
        <v>903.67</v>
      </c>
      <c r="D1070" s="609"/>
    </row>
    <row r="1071" spans="1:4" ht="15">
      <c r="A1071" s="607" t="s">
        <v>1950</v>
      </c>
      <c r="B1071" s="608" t="s">
        <v>1906</v>
      </c>
      <c r="C1071" s="624">
        <v>903.67</v>
      </c>
      <c r="D1071" s="609"/>
    </row>
    <row r="1072" spans="1:4" ht="15">
      <c r="A1072" s="607" t="s">
        <v>1951</v>
      </c>
      <c r="B1072" s="608" t="s">
        <v>1906</v>
      </c>
      <c r="C1072" s="624">
        <v>903.67</v>
      </c>
      <c r="D1072" s="609"/>
    </row>
    <row r="1073" spans="1:4" ht="15">
      <c r="A1073" s="607" t="s">
        <v>1952</v>
      </c>
      <c r="B1073" s="608" t="s">
        <v>1906</v>
      </c>
      <c r="C1073" s="624">
        <v>903.67</v>
      </c>
      <c r="D1073" s="609"/>
    </row>
    <row r="1074" spans="1:4" ht="15">
      <c r="A1074" s="607" t="s">
        <v>1953</v>
      </c>
      <c r="B1074" s="608" t="s">
        <v>1906</v>
      </c>
      <c r="C1074" s="624">
        <v>903.67</v>
      </c>
      <c r="D1074" s="609"/>
    </row>
    <row r="1075" spans="1:4" ht="15">
      <c r="A1075" s="607" t="s">
        <v>1954</v>
      </c>
      <c r="B1075" s="608" t="s">
        <v>1906</v>
      </c>
      <c r="C1075" s="624">
        <v>903.67</v>
      </c>
      <c r="D1075" s="609"/>
    </row>
    <row r="1076" spans="1:4" ht="15">
      <c r="A1076" s="607" t="s">
        <v>1955</v>
      </c>
      <c r="B1076" s="608" t="s">
        <v>1906</v>
      </c>
      <c r="C1076" s="624">
        <v>903.67</v>
      </c>
      <c r="D1076" s="609"/>
    </row>
    <row r="1077" spans="1:4" ht="15">
      <c r="A1077" s="607" t="s">
        <v>1956</v>
      </c>
      <c r="B1077" s="608" t="s">
        <v>1210</v>
      </c>
      <c r="C1077" s="624">
        <v>894.62</v>
      </c>
      <c r="D1077" s="609"/>
    </row>
    <row r="1078" spans="1:4" ht="15">
      <c r="A1078" s="607" t="s">
        <v>1957</v>
      </c>
      <c r="B1078" s="608" t="s">
        <v>1210</v>
      </c>
      <c r="C1078" s="624">
        <v>894.62</v>
      </c>
      <c r="D1078" s="609"/>
    </row>
    <row r="1079" spans="1:4" ht="15">
      <c r="A1079" s="607" t="s">
        <v>1958</v>
      </c>
      <c r="B1079" s="608" t="s">
        <v>1210</v>
      </c>
      <c r="C1079" s="624">
        <v>894.62</v>
      </c>
      <c r="D1079" s="609"/>
    </row>
    <row r="1080" spans="1:4" ht="15">
      <c r="A1080" s="607" t="s">
        <v>1959</v>
      </c>
      <c r="B1080" s="608" t="s">
        <v>1210</v>
      </c>
      <c r="C1080" s="624">
        <v>894.62</v>
      </c>
      <c r="D1080" s="609"/>
    </row>
    <row r="1081" spans="1:4" ht="15">
      <c r="A1081" s="607" t="s">
        <v>1960</v>
      </c>
      <c r="B1081" s="608" t="s">
        <v>1210</v>
      </c>
      <c r="C1081" s="624">
        <v>894.62</v>
      </c>
      <c r="D1081" s="609"/>
    </row>
    <row r="1082" spans="1:4" ht="15">
      <c r="A1082" s="607" t="s">
        <v>1961</v>
      </c>
      <c r="B1082" s="608" t="s">
        <v>1210</v>
      </c>
      <c r="C1082" s="624">
        <v>894.62</v>
      </c>
      <c r="D1082" s="609"/>
    </row>
    <row r="1083" spans="1:4" ht="15">
      <c r="A1083" s="607" t="s">
        <v>1962</v>
      </c>
      <c r="B1083" s="608" t="s">
        <v>1210</v>
      </c>
      <c r="C1083" s="624">
        <v>894.62</v>
      </c>
      <c r="D1083" s="609"/>
    </row>
    <row r="1084" spans="1:4" ht="15">
      <c r="A1084" s="607" t="s">
        <v>1963</v>
      </c>
      <c r="B1084" s="608" t="s">
        <v>1210</v>
      </c>
      <c r="C1084" s="624">
        <v>894.62</v>
      </c>
      <c r="D1084" s="609"/>
    </row>
    <row r="1085" spans="1:4" ht="15">
      <c r="A1085" s="607" t="s">
        <v>1964</v>
      </c>
      <c r="B1085" s="608" t="s">
        <v>1210</v>
      </c>
      <c r="C1085" s="624">
        <v>894.62</v>
      </c>
      <c r="D1085" s="609"/>
    </row>
    <row r="1086" spans="1:4" ht="15">
      <c r="A1086" s="607" t="s">
        <v>1965</v>
      </c>
      <c r="B1086" s="608" t="s">
        <v>1210</v>
      </c>
      <c r="C1086" s="624">
        <v>894.62</v>
      </c>
      <c r="D1086" s="609"/>
    </row>
    <row r="1087" spans="1:4" ht="15">
      <c r="A1087" s="607" t="s">
        <v>1966</v>
      </c>
      <c r="B1087" s="608" t="s">
        <v>1210</v>
      </c>
      <c r="C1087" s="624">
        <v>894.62</v>
      </c>
      <c r="D1087" s="609"/>
    </row>
    <row r="1088" spans="1:4" ht="15">
      <c r="A1088" s="607" t="s">
        <v>1967</v>
      </c>
      <c r="B1088" s="608" t="s">
        <v>1210</v>
      </c>
      <c r="C1088" s="624">
        <v>894.62</v>
      </c>
      <c r="D1088" s="609"/>
    </row>
    <row r="1089" spans="1:4" ht="15">
      <c r="A1089" s="607" t="s">
        <v>1968</v>
      </c>
      <c r="B1089" s="608" t="s">
        <v>1210</v>
      </c>
      <c r="C1089" s="624">
        <v>894.62</v>
      </c>
      <c r="D1089" s="609"/>
    </row>
    <row r="1090" spans="1:4" ht="15">
      <c r="A1090" s="607" t="s">
        <v>1969</v>
      </c>
      <c r="B1090" s="608" t="s">
        <v>1970</v>
      </c>
      <c r="C1090" s="624">
        <v>866.34</v>
      </c>
      <c r="D1090" s="609"/>
    </row>
    <row r="1091" spans="1:4" ht="15">
      <c r="A1091" s="607" t="s">
        <v>1971</v>
      </c>
      <c r="B1091" s="608" t="s">
        <v>1970</v>
      </c>
      <c r="C1091" s="624">
        <v>866.34</v>
      </c>
      <c r="D1091" s="609"/>
    </row>
    <row r="1092" spans="1:4" ht="15">
      <c r="A1092" s="607" t="s">
        <v>1972</v>
      </c>
      <c r="B1092" s="608" t="s">
        <v>1970</v>
      </c>
      <c r="C1092" s="624">
        <v>866.34</v>
      </c>
      <c r="D1092" s="609"/>
    </row>
    <row r="1093" spans="1:4" ht="15">
      <c r="A1093" s="607" t="s">
        <v>1973</v>
      </c>
      <c r="B1093" s="608" t="s">
        <v>1970</v>
      </c>
      <c r="C1093" s="624">
        <v>866.34</v>
      </c>
      <c r="D1093" s="609"/>
    </row>
    <row r="1094" spans="1:4" ht="15">
      <c r="A1094" s="607" t="s">
        <v>1974</v>
      </c>
      <c r="B1094" s="608" t="s">
        <v>1970</v>
      </c>
      <c r="C1094" s="624">
        <v>866.34</v>
      </c>
      <c r="D1094" s="609"/>
    </row>
    <row r="1095" spans="1:4" ht="15">
      <c r="A1095" s="607" t="s">
        <v>1975</v>
      </c>
      <c r="B1095" s="608" t="s">
        <v>1970</v>
      </c>
      <c r="C1095" s="624">
        <v>866.34</v>
      </c>
      <c r="D1095" s="609"/>
    </row>
    <row r="1096" spans="1:4" ht="15">
      <c r="A1096" s="607" t="s">
        <v>1976</v>
      </c>
      <c r="B1096" s="608" t="s">
        <v>1970</v>
      </c>
      <c r="C1096" s="624">
        <v>866.34</v>
      </c>
      <c r="D1096" s="609"/>
    </row>
    <row r="1097" spans="1:4" ht="15">
      <c r="A1097" s="607" t="s">
        <v>1977</v>
      </c>
      <c r="B1097" s="608" t="s">
        <v>1970</v>
      </c>
      <c r="C1097" s="624">
        <v>866.34</v>
      </c>
      <c r="D1097" s="609"/>
    </row>
    <row r="1098" spans="1:4" ht="15">
      <c r="A1098" s="607" t="s">
        <v>1978</v>
      </c>
      <c r="B1098" s="608" t="s">
        <v>1970</v>
      </c>
      <c r="C1098" s="624">
        <v>866.34</v>
      </c>
      <c r="D1098" s="609"/>
    </row>
    <row r="1099" spans="1:4" ht="15">
      <c r="A1099" s="607" t="s">
        <v>1979</v>
      </c>
      <c r="B1099" s="608" t="s">
        <v>1970</v>
      </c>
      <c r="C1099" s="624">
        <v>866.34</v>
      </c>
      <c r="D1099" s="609"/>
    </row>
    <row r="1100" spans="1:4" ht="15">
      <c r="A1100" s="607" t="s">
        <v>1980</v>
      </c>
      <c r="B1100" s="608" t="s">
        <v>1970</v>
      </c>
      <c r="C1100" s="624">
        <v>866.34</v>
      </c>
      <c r="D1100" s="609"/>
    </row>
    <row r="1101" spans="1:4" ht="15">
      <c r="A1101" s="607" t="s">
        <v>1981</v>
      </c>
      <c r="B1101" s="608" t="s">
        <v>1970</v>
      </c>
      <c r="C1101" s="624">
        <v>866.34</v>
      </c>
      <c r="D1101" s="609"/>
    </row>
    <row r="1102" spans="1:4" ht="15">
      <c r="A1102" s="607" t="s">
        <v>1982</v>
      </c>
      <c r="B1102" s="608" t="s">
        <v>1970</v>
      </c>
      <c r="C1102" s="624">
        <v>866.34</v>
      </c>
      <c r="D1102" s="609"/>
    </row>
    <row r="1103" spans="1:4" ht="15">
      <c r="A1103" s="607" t="s">
        <v>1983</v>
      </c>
      <c r="B1103" s="608" t="s">
        <v>1970</v>
      </c>
      <c r="C1103" s="624">
        <v>866.34</v>
      </c>
      <c r="D1103" s="609"/>
    </row>
    <row r="1104" spans="1:4" ht="15">
      <c r="A1104" s="607" t="s">
        <v>1984</v>
      </c>
      <c r="B1104" s="608" t="s">
        <v>1985</v>
      </c>
      <c r="C1104" s="624">
        <v>729644.17</v>
      </c>
      <c r="D1104" s="609"/>
    </row>
    <row r="1105" spans="1:4" ht="15">
      <c r="A1105" s="607" t="s">
        <v>1986</v>
      </c>
      <c r="B1105" s="608" t="s">
        <v>1987</v>
      </c>
      <c r="C1105" s="624">
        <v>728070.74</v>
      </c>
      <c r="D1105" s="609"/>
    </row>
    <row r="1106" spans="1:4" ht="15">
      <c r="A1106" s="607" t="s">
        <v>1988</v>
      </c>
      <c r="B1106" s="608" t="s">
        <v>1989</v>
      </c>
      <c r="C1106" s="624">
        <v>13427</v>
      </c>
      <c r="D1106" s="609"/>
    </row>
    <row r="1107" spans="1:4" ht="15">
      <c r="A1107" s="607" t="s">
        <v>1990</v>
      </c>
      <c r="B1107" s="608" t="s">
        <v>1989</v>
      </c>
      <c r="C1107" s="624">
        <v>13427</v>
      </c>
      <c r="D1107" s="609"/>
    </row>
    <row r="1108" spans="1:4" ht="15">
      <c r="A1108" s="607" t="s">
        <v>1991</v>
      </c>
      <c r="B1108" s="608" t="s">
        <v>1989</v>
      </c>
      <c r="C1108" s="624">
        <v>13427</v>
      </c>
      <c r="D1108" s="609"/>
    </row>
    <row r="1109" spans="1:4" ht="15">
      <c r="A1109" s="607" t="s">
        <v>1992</v>
      </c>
      <c r="B1109" s="608" t="s">
        <v>1989</v>
      </c>
      <c r="C1109" s="624">
        <v>13427</v>
      </c>
      <c r="D1109" s="609"/>
    </row>
    <row r="1110" spans="1:4" ht="15">
      <c r="A1110" s="607" t="s">
        <v>1993</v>
      </c>
      <c r="B1110" s="608" t="s">
        <v>1989</v>
      </c>
      <c r="C1110" s="624">
        <v>13427</v>
      </c>
      <c r="D1110" s="609"/>
    </row>
    <row r="1111" spans="1:4" ht="15">
      <c r="A1111" s="607" t="s">
        <v>1994</v>
      </c>
      <c r="B1111" s="608" t="s">
        <v>1989</v>
      </c>
      <c r="C1111" s="624">
        <v>13427</v>
      </c>
      <c r="D1111" s="609"/>
    </row>
    <row r="1112" spans="1:4" ht="15">
      <c r="A1112" s="607" t="s">
        <v>1995</v>
      </c>
      <c r="B1112" s="608" t="s">
        <v>1989</v>
      </c>
      <c r="C1112" s="624">
        <v>13427</v>
      </c>
      <c r="D1112" s="609"/>
    </row>
    <row r="1113" spans="1:4" ht="15">
      <c r="A1113" s="607" t="s">
        <v>1996</v>
      </c>
      <c r="B1113" s="608" t="s">
        <v>1989</v>
      </c>
      <c r="C1113" s="624">
        <v>13427</v>
      </c>
      <c r="D1113" s="609"/>
    </row>
    <row r="1114" spans="1:4" ht="15">
      <c r="A1114" s="607" t="s">
        <v>1997</v>
      </c>
      <c r="B1114" s="608" t="s">
        <v>1989</v>
      </c>
      <c r="C1114" s="624">
        <v>13427</v>
      </c>
      <c r="D1114" s="609"/>
    </row>
    <row r="1115" spans="1:4" ht="15">
      <c r="A1115" s="607" t="s">
        <v>1998</v>
      </c>
      <c r="B1115" s="608" t="s">
        <v>1989</v>
      </c>
      <c r="C1115" s="624">
        <v>13427</v>
      </c>
      <c r="D1115" s="609"/>
    </row>
    <row r="1116" spans="1:4" ht="15">
      <c r="A1116" s="607" t="s">
        <v>1999</v>
      </c>
      <c r="B1116" s="608" t="s">
        <v>1989</v>
      </c>
      <c r="C1116" s="624">
        <v>13427</v>
      </c>
      <c r="D1116" s="609"/>
    </row>
    <row r="1117" spans="1:4" ht="15">
      <c r="A1117" s="607" t="s">
        <v>2000</v>
      </c>
      <c r="B1117" s="608" t="s">
        <v>2001</v>
      </c>
      <c r="C1117" s="624">
        <v>26318.71</v>
      </c>
      <c r="D1117" s="609"/>
    </row>
    <row r="1118" spans="1:4" ht="15">
      <c r="A1118" s="607" t="s">
        <v>2002</v>
      </c>
      <c r="B1118" s="608" t="s">
        <v>2003</v>
      </c>
      <c r="C1118" s="624">
        <v>10089.620000000001</v>
      </c>
      <c r="D1118" s="609"/>
    </row>
    <row r="1119" spans="1:4" ht="15">
      <c r="A1119" s="607" t="s">
        <v>2004</v>
      </c>
      <c r="B1119" s="608" t="s">
        <v>2003</v>
      </c>
      <c r="C1119" s="624">
        <v>10089.620000000001</v>
      </c>
      <c r="D1119" s="609"/>
    </row>
    <row r="1120" spans="1:4" ht="15">
      <c r="A1120" s="607" t="s">
        <v>2005</v>
      </c>
      <c r="B1120" s="608" t="s">
        <v>2003</v>
      </c>
      <c r="C1120" s="624">
        <v>10089.620000000001</v>
      </c>
      <c r="D1120" s="609"/>
    </row>
    <row r="1121" spans="1:4" ht="15">
      <c r="A1121" s="607" t="s">
        <v>2006</v>
      </c>
      <c r="B1121" s="608" t="s">
        <v>2003</v>
      </c>
      <c r="C1121" s="624">
        <v>10089.620000000001</v>
      </c>
      <c r="D1121" s="609"/>
    </row>
    <row r="1122" spans="1:4" ht="15">
      <c r="A1122" s="607" t="s">
        <v>2007</v>
      </c>
      <c r="B1122" s="608" t="s">
        <v>2003</v>
      </c>
      <c r="C1122" s="624">
        <v>10089.620000000001</v>
      </c>
      <c r="D1122" s="609"/>
    </row>
    <row r="1123" spans="1:4" ht="15">
      <c r="A1123" s="607" t="s">
        <v>2008</v>
      </c>
      <c r="B1123" s="608" t="s">
        <v>2003</v>
      </c>
      <c r="C1123" s="624">
        <v>10089.620000000001</v>
      </c>
      <c r="D1123" s="609"/>
    </row>
    <row r="1124" spans="1:4" ht="15">
      <c r="A1124" s="607" t="s">
        <v>2009</v>
      </c>
      <c r="B1124" s="608" t="s">
        <v>2003</v>
      </c>
      <c r="C1124" s="624">
        <v>10089.620000000001</v>
      </c>
      <c r="D1124" s="609"/>
    </row>
    <row r="1125" spans="1:4" ht="15">
      <c r="A1125" s="607" t="s">
        <v>2010</v>
      </c>
      <c r="B1125" s="608" t="s">
        <v>2003</v>
      </c>
      <c r="C1125" s="624">
        <v>10089.620000000001</v>
      </c>
      <c r="D1125" s="609"/>
    </row>
    <row r="1126" spans="1:4" ht="15">
      <c r="A1126" s="607" t="s">
        <v>2011</v>
      </c>
      <c r="B1126" s="608" t="s">
        <v>2003</v>
      </c>
      <c r="C1126" s="624">
        <v>10089.620000000001</v>
      </c>
      <c r="D1126" s="609"/>
    </row>
    <row r="1127" spans="1:4" ht="15">
      <c r="A1127" s="607" t="s">
        <v>2012</v>
      </c>
      <c r="B1127" s="608" t="s">
        <v>2003</v>
      </c>
      <c r="C1127" s="624">
        <v>10089.620000000001</v>
      </c>
      <c r="D1127" s="609"/>
    </row>
    <row r="1128" spans="1:4" ht="15">
      <c r="A1128" s="607" t="s">
        <v>2013</v>
      </c>
      <c r="B1128" s="608" t="s">
        <v>2003</v>
      </c>
      <c r="C1128" s="624">
        <v>10089.620000000001</v>
      </c>
      <c r="D1128" s="609"/>
    </row>
    <row r="1129" spans="1:4" ht="15">
      <c r="A1129" s="607" t="s">
        <v>2014</v>
      </c>
      <c r="B1129" s="608" t="s">
        <v>2003</v>
      </c>
      <c r="C1129" s="624">
        <v>10089.620000000001</v>
      </c>
      <c r="D1129" s="609"/>
    </row>
    <row r="1130" spans="1:4" ht="15">
      <c r="A1130" s="607" t="s">
        <v>2015</v>
      </c>
      <c r="B1130" s="608" t="s">
        <v>2003</v>
      </c>
      <c r="C1130" s="624">
        <v>10089.620000000001</v>
      </c>
      <c r="D1130" s="609"/>
    </row>
    <row r="1131" spans="1:4" ht="15">
      <c r="A1131" s="607" t="s">
        <v>2016</v>
      </c>
      <c r="B1131" s="608" t="s">
        <v>2003</v>
      </c>
      <c r="C1131" s="624">
        <v>10089.620000000001</v>
      </c>
      <c r="D1131" s="609"/>
    </row>
    <row r="1132" spans="1:4" ht="15">
      <c r="A1132" s="607" t="s">
        <v>2017</v>
      </c>
      <c r="B1132" s="608" t="s">
        <v>2003</v>
      </c>
      <c r="C1132" s="624">
        <v>10089.620000000001</v>
      </c>
      <c r="D1132" s="609"/>
    </row>
    <row r="1133" spans="1:4" ht="15">
      <c r="A1133" s="607" t="s">
        <v>2018</v>
      </c>
      <c r="B1133" s="608" t="s">
        <v>2003</v>
      </c>
      <c r="C1133" s="624">
        <v>10089.620000000001</v>
      </c>
      <c r="D1133" s="609"/>
    </row>
    <row r="1134" spans="1:4" ht="15">
      <c r="A1134" s="607" t="s">
        <v>2019</v>
      </c>
      <c r="B1134" s="608" t="s">
        <v>2003</v>
      </c>
      <c r="C1134" s="624">
        <v>10089.620000000001</v>
      </c>
      <c r="D1134" s="609"/>
    </row>
    <row r="1135" spans="1:4" ht="15">
      <c r="A1135" s="607" t="s">
        <v>2020</v>
      </c>
      <c r="B1135" s="608" t="s">
        <v>2003</v>
      </c>
      <c r="C1135" s="624">
        <v>10089.620000000001</v>
      </c>
      <c r="D1135" s="609"/>
    </row>
    <row r="1136" spans="1:4" ht="15">
      <c r="A1136" s="607" t="s">
        <v>2021</v>
      </c>
      <c r="B1136" s="608" t="s">
        <v>2003</v>
      </c>
      <c r="C1136" s="624">
        <v>10089.620000000001</v>
      </c>
      <c r="D1136" s="609"/>
    </row>
    <row r="1137" spans="1:4" ht="15">
      <c r="A1137" s="607" t="s">
        <v>2022</v>
      </c>
      <c r="B1137" s="608" t="s">
        <v>2003</v>
      </c>
      <c r="C1137" s="624">
        <v>10089.620000000001</v>
      </c>
      <c r="D1137" s="609"/>
    </row>
    <row r="1138" spans="1:4" ht="15">
      <c r="A1138" s="607" t="s">
        <v>2023</v>
      </c>
      <c r="B1138" s="608" t="s">
        <v>2003</v>
      </c>
      <c r="C1138" s="624">
        <v>10089.620000000001</v>
      </c>
      <c r="D1138" s="609"/>
    </row>
    <row r="1139" spans="1:4" ht="15">
      <c r="A1139" s="607" t="s">
        <v>2024</v>
      </c>
      <c r="B1139" s="608" t="s">
        <v>2003</v>
      </c>
      <c r="C1139" s="624">
        <v>10089.620000000001</v>
      </c>
      <c r="D1139" s="609"/>
    </row>
    <row r="1140" spans="1:4" ht="15">
      <c r="A1140" s="607" t="s">
        <v>2025</v>
      </c>
      <c r="B1140" s="608" t="s">
        <v>2003</v>
      </c>
      <c r="C1140" s="624">
        <v>10089.620000000001</v>
      </c>
      <c r="D1140" s="609"/>
    </row>
    <row r="1141" spans="1:4" ht="15">
      <c r="A1141" s="607" t="s">
        <v>2026</v>
      </c>
      <c r="B1141" s="608" t="s">
        <v>2003</v>
      </c>
      <c r="C1141" s="624">
        <v>10089.620000000001</v>
      </c>
      <c r="D1141" s="609"/>
    </row>
    <row r="1142" spans="1:4" ht="15">
      <c r="A1142" s="607" t="s">
        <v>2027</v>
      </c>
      <c r="B1142" s="608" t="s">
        <v>2003</v>
      </c>
      <c r="C1142" s="624">
        <v>10089.620000000001</v>
      </c>
      <c r="D1142" s="609"/>
    </row>
    <row r="1143" spans="1:4" ht="15">
      <c r="A1143" s="607" t="s">
        <v>2028</v>
      </c>
      <c r="B1143" s="608" t="s">
        <v>2003</v>
      </c>
      <c r="C1143" s="624">
        <v>10089.620000000001</v>
      </c>
      <c r="D1143" s="609"/>
    </row>
    <row r="1144" spans="1:4" ht="15">
      <c r="A1144" s="607" t="s">
        <v>2029</v>
      </c>
      <c r="B1144" s="608" t="s">
        <v>2003</v>
      </c>
      <c r="C1144" s="624">
        <v>10089.620000000001</v>
      </c>
      <c r="D1144" s="609"/>
    </row>
    <row r="1145" spans="1:4" ht="15">
      <c r="A1145" s="607" t="s">
        <v>2030</v>
      </c>
      <c r="B1145" s="608" t="s">
        <v>2003</v>
      </c>
      <c r="C1145" s="624">
        <v>10089.620000000001</v>
      </c>
      <c r="D1145" s="609"/>
    </row>
    <row r="1146" spans="1:4" ht="15">
      <c r="A1146" s="607" t="s">
        <v>2031</v>
      </c>
      <c r="B1146" s="608" t="s">
        <v>2003</v>
      </c>
      <c r="C1146" s="624">
        <v>10089.620000000001</v>
      </c>
      <c r="D1146" s="609"/>
    </row>
    <row r="1147" spans="1:4" ht="15">
      <c r="A1147" s="607" t="s">
        <v>2032</v>
      </c>
      <c r="B1147" s="608" t="s">
        <v>2003</v>
      </c>
      <c r="C1147" s="624">
        <v>10089.620000000001</v>
      </c>
      <c r="D1147" s="609"/>
    </row>
    <row r="1148" spans="1:4" ht="15">
      <c r="A1148" s="607" t="s">
        <v>2033</v>
      </c>
      <c r="B1148" s="608" t="s">
        <v>2034</v>
      </c>
      <c r="C1148" s="624">
        <v>6900</v>
      </c>
      <c r="D1148" s="609"/>
    </row>
    <row r="1149" spans="1:4" ht="15">
      <c r="A1149" s="607" t="s">
        <v>2035</v>
      </c>
      <c r="B1149" s="608" t="s">
        <v>2036</v>
      </c>
      <c r="C1149" s="624">
        <v>4788.79</v>
      </c>
      <c r="D1149" s="609"/>
    </row>
    <row r="1150" spans="1:4" ht="15">
      <c r="A1150" s="607" t="s">
        <v>2037</v>
      </c>
      <c r="B1150" s="608" t="s">
        <v>2038</v>
      </c>
      <c r="C1150" s="624">
        <v>3641.67</v>
      </c>
      <c r="D1150" s="609"/>
    </row>
    <row r="1151" spans="1:4" ht="15">
      <c r="A1151" s="607" t="s">
        <v>2039</v>
      </c>
      <c r="B1151" s="608" t="s">
        <v>2038</v>
      </c>
      <c r="C1151" s="624">
        <v>3641.67</v>
      </c>
      <c r="D1151" s="609"/>
    </row>
    <row r="1152" spans="1:4" ht="15">
      <c r="A1152" s="607" t="s">
        <v>2040</v>
      </c>
      <c r="B1152" s="608" t="s">
        <v>2038</v>
      </c>
      <c r="C1152" s="624">
        <v>3641.67</v>
      </c>
      <c r="D1152" s="609"/>
    </row>
    <row r="1153" spans="1:4" ht="15">
      <c r="A1153" s="607" t="s">
        <v>2041</v>
      </c>
      <c r="B1153" s="608" t="s">
        <v>2038</v>
      </c>
      <c r="C1153" s="624">
        <v>3641.67</v>
      </c>
      <c r="D1153" s="609"/>
    </row>
    <row r="1154" spans="1:4" ht="15">
      <c r="A1154" s="607" t="s">
        <v>2042</v>
      </c>
      <c r="B1154" s="608" t="s">
        <v>2038</v>
      </c>
      <c r="C1154" s="624">
        <v>3641.67</v>
      </c>
      <c r="D1154" s="609"/>
    </row>
    <row r="1155" spans="1:4" ht="15">
      <c r="A1155" s="607" t="s">
        <v>2043</v>
      </c>
      <c r="B1155" s="608" t="s">
        <v>2038</v>
      </c>
      <c r="C1155" s="624">
        <v>3641.67</v>
      </c>
      <c r="D1155" s="609"/>
    </row>
    <row r="1156" spans="1:4" ht="15">
      <c r="A1156" s="607" t="s">
        <v>2044</v>
      </c>
      <c r="B1156" s="608" t="s">
        <v>2038</v>
      </c>
      <c r="C1156" s="624">
        <v>3641.67</v>
      </c>
      <c r="D1156" s="609"/>
    </row>
    <row r="1157" spans="1:4" ht="15">
      <c r="A1157" s="607" t="s">
        <v>2045</v>
      </c>
      <c r="B1157" s="608" t="s">
        <v>2038</v>
      </c>
      <c r="C1157" s="624">
        <v>3641.67</v>
      </c>
      <c r="D1157" s="609"/>
    </row>
    <row r="1158" spans="1:4" ht="15">
      <c r="A1158" s="607" t="s">
        <v>2046</v>
      </c>
      <c r="B1158" s="608" t="s">
        <v>2038</v>
      </c>
      <c r="C1158" s="624">
        <v>3641.66</v>
      </c>
      <c r="D1158" s="609"/>
    </row>
    <row r="1159" spans="1:4" ht="15">
      <c r="A1159" s="607" t="s">
        <v>2047</v>
      </c>
      <c r="B1159" s="608" t="s">
        <v>2038</v>
      </c>
      <c r="C1159" s="624">
        <v>3641.66</v>
      </c>
      <c r="D1159" s="609"/>
    </row>
    <row r="1160" spans="1:4" ht="15">
      <c r="A1160" s="607" t="s">
        <v>2048</v>
      </c>
      <c r="B1160" s="608" t="s">
        <v>2003</v>
      </c>
      <c r="C1160" s="624">
        <v>10089.620000000001</v>
      </c>
      <c r="D1160" s="609"/>
    </row>
    <row r="1161" spans="1:4" ht="15">
      <c r="A1161" s="607" t="s">
        <v>2049</v>
      </c>
      <c r="B1161" s="608" t="s">
        <v>2003</v>
      </c>
      <c r="C1161" s="624">
        <v>10089.620000000001</v>
      </c>
      <c r="D1161" s="609"/>
    </row>
    <row r="1162" spans="1:4" ht="15">
      <c r="A1162" s="607" t="s">
        <v>2050</v>
      </c>
      <c r="B1162" s="608" t="s">
        <v>2003</v>
      </c>
      <c r="C1162" s="624">
        <v>10089.620000000001</v>
      </c>
      <c r="D1162" s="609"/>
    </row>
    <row r="1163" spans="1:4" ht="15">
      <c r="A1163" s="607" t="s">
        <v>2051</v>
      </c>
      <c r="B1163" s="608" t="s">
        <v>2003</v>
      </c>
      <c r="C1163" s="624">
        <v>10089.620000000001</v>
      </c>
      <c r="D1163" s="609"/>
    </row>
    <row r="1164" spans="1:4" ht="15">
      <c r="A1164" s="607" t="s">
        <v>2052</v>
      </c>
      <c r="B1164" s="608" t="s">
        <v>2003</v>
      </c>
      <c r="C1164" s="624">
        <v>10089.620000000001</v>
      </c>
      <c r="D1164" s="609"/>
    </row>
    <row r="1165" spans="1:4" ht="15">
      <c r="A1165" s="607" t="s">
        <v>2053</v>
      </c>
      <c r="B1165" s="608" t="s">
        <v>2003</v>
      </c>
      <c r="C1165" s="624">
        <v>10089.620000000001</v>
      </c>
      <c r="D1165" s="609"/>
    </row>
    <row r="1166" spans="1:4" ht="15">
      <c r="A1166" s="607" t="s">
        <v>2054</v>
      </c>
      <c r="B1166" s="608" t="s">
        <v>2003</v>
      </c>
      <c r="C1166" s="624">
        <v>10089.620000000001</v>
      </c>
      <c r="D1166" s="609"/>
    </row>
    <row r="1167" spans="1:4" ht="15">
      <c r="A1167" s="607" t="s">
        <v>2055</v>
      </c>
      <c r="B1167" s="608" t="s">
        <v>2003</v>
      </c>
      <c r="C1167" s="624">
        <v>10089.620000000001</v>
      </c>
      <c r="D1167" s="609"/>
    </row>
    <row r="1168" spans="1:4" ht="15">
      <c r="A1168" s="607" t="s">
        <v>2056</v>
      </c>
      <c r="B1168" s="608" t="s">
        <v>2003</v>
      </c>
      <c r="C1168" s="624">
        <v>10089.620000000001</v>
      </c>
      <c r="D1168" s="609"/>
    </row>
    <row r="1169" spans="1:4" ht="15">
      <c r="A1169" s="607" t="s">
        <v>2057</v>
      </c>
      <c r="B1169" s="608" t="s">
        <v>2003</v>
      </c>
      <c r="C1169" s="624">
        <v>10089.620000000001</v>
      </c>
      <c r="D1169" s="609"/>
    </row>
    <row r="1170" spans="1:4" ht="15">
      <c r="A1170" s="607" t="s">
        <v>2058</v>
      </c>
      <c r="B1170" s="608" t="s">
        <v>2003</v>
      </c>
      <c r="C1170" s="624">
        <v>10089.620000000001</v>
      </c>
      <c r="D1170" s="609"/>
    </row>
    <row r="1171" spans="1:4" ht="15">
      <c r="A1171" s="607" t="s">
        <v>2059</v>
      </c>
      <c r="B1171" s="608" t="s">
        <v>2003</v>
      </c>
      <c r="C1171" s="624">
        <v>10089.620000000001</v>
      </c>
      <c r="D1171" s="609"/>
    </row>
    <row r="1172" spans="1:4" ht="15">
      <c r="A1172" s="607" t="s">
        <v>2060</v>
      </c>
      <c r="B1172" s="608" t="s">
        <v>2003</v>
      </c>
      <c r="C1172" s="624">
        <v>10089.620000000001</v>
      </c>
      <c r="D1172" s="609"/>
    </row>
    <row r="1173" spans="1:4" ht="15">
      <c r="A1173" s="607" t="s">
        <v>2061</v>
      </c>
      <c r="B1173" s="608" t="s">
        <v>2003</v>
      </c>
      <c r="C1173" s="624">
        <v>10089.620000000001</v>
      </c>
      <c r="D1173" s="609"/>
    </row>
    <row r="1174" spans="1:4" ht="15">
      <c r="A1174" s="607" t="s">
        <v>2062</v>
      </c>
      <c r="B1174" s="608" t="s">
        <v>2003</v>
      </c>
      <c r="C1174" s="624">
        <v>10089.620000000001</v>
      </c>
      <c r="D1174" s="609"/>
    </row>
    <row r="1175" spans="1:4" ht="15">
      <c r="A1175" s="607" t="s">
        <v>2063</v>
      </c>
      <c r="B1175" s="608" t="s">
        <v>2003</v>
      </c>
      <c r="C1175" s="624">
        <v>10089.620000000001</v>
      </c>
      <c r="D1175" s="609"/>
    </row>
    <row r="1176" spans="1:4" ht="15">
      <c r="A1176" s="607" t="s">
        <v>2064</v>
      </c>
      <c r="B1176" s="608" t="s">
        <v>2003</v>
      </c>
      <c r="C1176" s="624">
        <v>10089.620000000001</v>
      </c>
      <c r="D1176" s="609"/>
    </row>
    <row r="1177" spans="1:4" ht="15">
      <c r="A1177" s="607" t="s">
        <v>2065</v>
      </c>
      <c r="B1177" s="608" t="s">
        <v>2003</v>
      </c>
      <c r="C1177" s="624">
        <v>10089.620000000001</v>
      </c>
      <c r="D1177" s="609"/>
    </row>
    <row r="1178" spans="1:4" ht="15">
      <c r="A1178" s="607" t="s">
        <v>2066</v>
      </c>
      <c r="B1178" s="608" t="s">
        <v>2003</v>
      </c>
      <c r="C1178" s="624">
        <v>10089.620000000001</v>
      </c>
      <c r="D1178" s="609"/>
    </row>
    <row r="1179" spans="1:4" ht="15">
      <c r="A1179" s="607" t="s">
        <v>2067</v>
      </c>
      <c r="B1179" s="608" t="s">
        <v>2003</v>
      </c>
      <c r="C1179" s="624">
        <v>10089.620000000001</v>
      </c>
      <c r="D1179" s="609"/>
    </row>
    <row r="1180" spans="1:4" ht="15">
      <c r="A1180" s="607" t="s">
        <v>2068</v>
      </c>
      <c r="B1180" s="608" t="s">
        <v>2003</v>
      </c>
      <c r="C1180" s="624">
        <v>10089.620000000001</v>
      </c>
      <c r="D1180" s="609"/>
    </row>
    <row r="1181" spans="1:4" ht="15">
      <c r="A1181" s="607" t="s">
        <v>2069</v>
      </c>
      <c r="B1181" s="608" t="s">
        <v>2003</v>
      </c>
      <c r="C1181" s="624">
        <v>10089.620000000001</v>
      </c>
      <c r="D1181" s="609"/>
    </row>
    <row r="1182" spans="1:4" ht="15">
      <c r="A1182" s="607" t="s">
        <v>2070</v>
      </c>
      <c r="B1182" s="608" t="s">
        <v>2003</v>
      </c>
      <c r="C1182" s="624">
        <v>10089.620000000001</v>
      </c>
      <c r="D1182" s="609"/>
    </row>
    <row r="1183" spans="1:4" ht="15">
      <c r="A1183" s="607" t="s">
        <v>2071</v>
      </c>
      <c r="B1183" s="608" t="s">
        <v>2003</v>
      </c>
      <c r="C1183" s="624">
        <v>10089.620000000001</v>
      </c>
      <c r="D1183" s="609"/>
    </row>
    <row r="1184" spans="1:4" ht="15">
      <c r="A1184" s="607" t="s">
        <v>2072</v>
      </c>
      <c r="B1184" s="608" t="s">
        <v>2003</v>
      </c>
      <c r="C1184" s="624">
        <v>10089.620000000001</v>
      </c>
      <c r="D1184" s="609"/>
    </row>
    <row r="1185" spans="1:4" ht="15">
      <c r="A1185" s="607" t="s">
        <v>2073</v>
      </c>
      <c r="B1185" s="608" t="s">
        <v>2003</v>
      </c>
      <c r="C1185" s="624">
        <v>10089.620000000001</v>
      </c>
      <c r="D1185" s="609"/>
    </row>
    <row r="1186" spans="1:4" ht="15">
      <c r="A1186" s="607" t="s">
        <v>2074</v>
      </c>
      <c r="B1186" s="608" t="s">
        <v>2003</v>
      </c>
      <c r="C1186" s="624">
        <v>10089.620000000001</v>
      </c>
      <c r="D1186" s="609"/>
    </row>
    <row r="1187" spans="1:4" ht="15">
      <c r="A1187" s="607" t="s">
        <v>2075</v>
      </c>
      <c r="B1187" s="608" t="s">
        <v>2003</v>
      </c>
      <c r="C1187" s="624">
        <v>10089.620000000001</v>
      </c>
      <c r="D1187" s="609"/>
    </row>
    <row r="1188" spans="1:4" ht="15">
      <c r="A1188" s="607" t="s">
        <v>2076</v>
      </c>
      <c r="B1188" s="608" t="s">
        <v>2003</v>
      </c>
      <c r="C1188" s="624">
        <v>10089.620000000001</v>
      </c>
      <c r="D1188" s="609"/>
    </row>
    <row r="1189" spans="1:4" ht="15">
      <c r="A1189" s="607" t="s">
        <v>2077</v>
      </c>
      <c r="B1189" s="608" t="s">
        <v>2003</v>
      </c>
      <c r="C1189" s="624">
        <v>10089.620000000001</v>
      </c>
      <c r="D1189" s="609"/>
    </row>
    <row r="1190" spans="1:4" ht="15">
      <c r="A1190" s="607" t="s">
        <v>2078</v>
      </c>
      <c r="B1190" s="608" t="s">
        <v>2003</v>
      </c>
      <c r="C1190" s="624">
        <v>10089.620000000001</v>
      </c>
      <c r="D1190" s="609"/>
    </row>
    <row r="1191" spans="1:4" ht="15">
      <c r="A1191" s="607" t="s">
        <v>2079</v>
      </c>
      <c r="B1191" s="608" t="s">
        <v>2080</v>
      </c>
      <c r="C1191" s="624">
        <v>6211.31</v>
      </c>
      <c r="D1191" s="609"/>
    </row>
    <row r="1192" spans="1:4" ht="15">
      <c r="A1192" s="607" t="s">
        <v>2081</v>
      </c>
      <c r="B1192" s="608" t="s">
        <v>2082</v>
      </c>
      <c r="C1192" s="624">
        <v>44158.45</v>
      </c>
      <c r="D1192" s="609"/>
    </row>
    <row r="1193" spans="1:4" ht="15">
      <c r="A1193" s="607" t="s">
        <v>2083</v>
      </c>
      <c r="B1193" s="608" t="s">
        <v>2084</v>
      </c>
      <c r="C1193" s="624">
        <v>346486.77</v>
      </c>
      <c r="D1193" s="609"/>
    </row>
    <row r="1194" spans="1:4" ht="15">
      <c r="A1194" s="607" t="s">
        <v>2085</v>
      </c>
      <c r="B1194" s="608" t="s">
        <v>2086</v>
      </c>
      <c r="C1194" s="624">
        <v>11210</v>
      </c>
      <c r="D1194" s="609"/>
    </row>
    <row r="1195" spans="1:4" ht="15">
      <c r="A1195" s="607" t="s">
        <v>2087</v>
      </c>
      <c r="B1195" s="608" t="s">
        <v>2086</v>
      </c>
      <c r="C1195" s="624">
        <v>11210</v>
      </c>
      <c r="D1195" s="609"/>
    </row>
    <row r="1196" spans="1:4" ht="15">
      <c r="A1196" s="607" t="s">
        <v>2088</v>
      </c>
      <c r="B1196" s="608" t="s">
        <v>1842</v>
      </c>
      <c r="C1196" s="624">
        <v>7609.45</v>
      </c>
      <c r="D1196" s="609"/>
    </row>
    <row r="1197" spans="1:4" ht="15">
      <c r="A1197" s="607" t="s">
        <v>2089</v>
      </c>
      <c r="B1197" s="608" t="s">
        <v>1842</v>
      </c>
      <c r="C1197" s="624">
        <v>7609.45</v>
      </c>
      <c r="D1197" s="609"/>
    </row>
    <row r="1198" spans="1:4" ht="15">
      <c r="A1198" s="607" t="s">
        <v>2090</v>
      </c>
      <c r="B1198" s="608" t="s">
        <v>1842</v>
      </c>
      <c r="C1198" s="624">
        <v>7609.45</v>
      </c>
      <c r="D1198" s="609"/>
    </row>
    <row r="1199" spans="1:4" ht="15">
      <c r="A1199" s="607" t="s">
        <v>2091</v>
      </c>
      <c r="B1199" s="608" t="s">
        <v>1842</v>
      </c>
      <c r="C1199" s="624">
        <v>7609.45</v>
      </c>
      <c r="D1199" s="609"/>
    </row>
    <row r="1200" spans="1:4" ht="15">
      <c r="A1200" s="607" t="s">
        <v>2092</v>
      </c>
      <c r="B1200" s="608" t="s">
        <v>1842</v>
      </c>
      <c r="C1200" s="624">
        <v>7609.45</v>
      </c>
      <c r="D1200" s="609"/>
    </row>
    <row r="1201" spans="1:4" ht="15">
      <c r="A1201" s="607" t="s">
        <v>2093</v>
      </c>
      <c r="B1201" s="608" t="s">
        <v>2094</v>
      </c>
      <c r="C1201" s="624">
        <v>8504.68</v>
      </c>
      <c r="D1201" s="609"/>
    </row>
    <row r="1202" spans="1:4" ht="15">
      <c r="A1202" s="607" t="s">
        <v>2095</v>
      </c>
      <c r="B1202" s="608" t="s">
        <v>1124</v>
      </c>
      <c r="C1202" s="624">
        <v>1720.25</v>
      </c>
      <c r="D1202" s="609"/>
    </row>
    <row r="1203" spans="1:4" ht="15">
      <c r="A1203" s="607" t="s">
        <v>2096</v>
      </c>
      <c r="B1203" s="608" t="s">
        <v>1124</v>
      </c>
      <c r="C1203" s="624">
        <v>1720.25</v>
      </c>
      <c r="D1203" s="609"/>
    </row>
    <row r="1204" spans="1:4" ht="15">
      <c r="A1204" s="607" t="s">
        <v>2097</v>
      </c>
      <c r="B1204" s="608" t="s">
        <v>1124</v>
      </c>
      <c r="C1204" s="624">
        <v>1720.25</v>
      </c>
      <c r="D1204" s="609"/>
    </row>
    <row r="1205" spans="1:4" ht="15">
      <c r="A1205" s="607" t="s">
        <v>2098</v>
      </c>
      <c r="B1205" s="608" t="s">
        <v>1124</v>
      </c>
      <c r="C1205" s="624">
        <v>1720.25</v>
      </c>
      <c r="D1205" s="609"/>
    </row>
    <row r="1206" spans="1:4" ht="15">
      <c r="A1206" s="607" t="s">
        <v>2099</v>
      </c>
      <c r="B1206" s="608" t="s">
        <v>1124</v>
      </c>
      <c r="C1206" s="624">
        <v>1720.25</v>
      </c>
      <c r="D1206" s="609"/>
    </row>
    <row r="1207" spans="1:4" ht="15">
      <c r="A1207" s="607" t="s">
        <v>2100</v>
      </c>
      <c r="B1207" s="608" t="s">
        <v>1124</v>
      </c>
      <c r="C1207" s="624">
        <v>1720.25</v>
      </c>
      <c r="D1207" s="609"/>
    </row>
    <row r="1208" spans="1:4" ht="15">
      <c r="A1208" s="607" t="s">
        <v>2101</v>
      </c>
      <c r="B1208" s="608" t="s">
        <v>1124</v>
      </c>
      <c r="C1208" s="624">
        <v>1720.25</v>
      </c>
      <c r="D1208" s="609"/>
    </row>
    <row r="1209" spans="1:4" ht="15">
      <c r="A1209" s="607" t="s">
        <v>2102</v>
      </c>
      <c r="B1209" s="608" t="s">
        <v>1124</v>
      </c>
      <c r="C1209" s="624">
        <v>1720.25</v>
      </c>
      <c r="D1209" s="609"/>
    </row>
    <row r="1210" spans="1:4" ht="15">
      <c r="A1210" s="607" t="s">
        <v>2103</v>
      </c>
      <c r="B1210" s="608" t="s">
        <v>1124</v>
      </c>
      <c r="C1210" s="624">
        <v>1720.25</v>
      </c>
      <c r="D1210" s="609"/>
    </row>
    <row r="1211" spans="1:4" ht="15">
      <c r="A1211" s="607" t="s">
        <v>2104</v>
      </c>
      <c r="B1211" s="608" t="s">
        <v>1124</v>
      </c>
      <c r="C1211" s="624">
        <v>1720.25</v>
      </c>
      <c r="D1211" s="609"/>
    </row>
    <row r="1212" spans="1:4" ht="15">
      <c r="A1212" s="607" t="s">
        <v>2105</v>
      </c>
      <c r="B1212" s="608" t="s">
        <v>1124</v>
      </c>
      <c r="C1212" s="624">
        <v>1720.25</v>
      </c>
      <c r="D1212" s="609"/>
    </row>
    <row r="1213" spans="1:4" ht="15">
      <c r="A1213" s="607" t="s">
        <v>2106</v>
      </c>
      <c r="B1213" s="608" t="s">
        <v>1124</v>
      </c>
      <c r="C1213" s="624">
        <v>1720.25</v>
      </c>
      <c r="D1213" s="609"/>
    </row>
    <row r="1214" spans="1:4" ht="15">
      <c r="A1214" s="607" t="s">
        <v>2107</v>
      </c>
      <c r="B1214" s="608" t="s">
        <v>1124</v>
      </c>
      <c r="C1214" s="624">
        <v>1720.25</v>
      </c>
      <c r="D1214" s="609"/>
    </row>
    <row r="1215" spans="1:4" ht="15">
      <c r="A1215" s="607" t="s">
        <v>2108</v>
      </c>
      <c r="B1215" s="608" t="s">
        <v>1124</v>
      </c>
      <c r="C1215" s="624">
        <v>1720.25</v>
      </c>
      <c r="D1215" s="609"/>
    </row>
    <row r="1216" spans="1:4" ht="15">
      <c r="A1216" s="607" t="s">
        <v>2109</v>
      </c>
      <c r="B1216" s="608" t="s">
        <v>1124</v>
      </c>
      <c r="C1216" s="624">
        <v>1720.25</v>
      </c>
      <c r="D1216" s="609"/>
    </row>
    <row r="1217" spans="1:4" ht="15">
      <c r="A1217" s="607" t="s">
        <v>2110</v>
      </c>
      <c r="B1217" s="608" t="s">
        <v>1124</v>
      </c>
      <c r="C1217" s="624">
        <v>1720.25</v>
      </c>
      <c r="D1217" s="609"/>
    </row>
    <row r="1218" spans="1:4" ht="15">
      <c r="A1218" s="607" t="s">
        <v>2111</v>
      </c>
      <c r="B1218" s="608" t="s">
        <v>1124</v>
      </c>
      <c r="C1218" s="624">
        <v>1720.25</v>
      </c>
      <c r="D1218" s="609"/>
    </row>
    <row r="1219" spans="1:4" ht="15">
      <c r="A1219" s="607" t="s">
        <v>2112</v>
      </c>
      <c r="B1219" s="608" t="s">
        <v>1124</v>
      </c>
      <c r="C1219" s="624">
        <v>1720.25</v>
      </c>
      <c r="D1219" s="609"/>
    </row>
    <row r="1220" spans="1:4" ht="15">
      <c r="A1220" s="607" t="s">
        <v>2113</v>
      </c>
      <c r="B1220" s="608" t="s">
        <v>1124</v>
      </c>
      <c r="C1220" s="624">
        <v>1720.25</v>
      </c>
      <c r="D1220" s="609"/>
    </row>
    <row r="1221" spans="1:4" ht="15">
      <c r="A1221" s="607" t="s">
        <v>2114</v>
      </c>
      <c r="B1221" s="608" t="s">
        <v>1124</v>
      </c>
      <c r="C1221" s="624">
        <v>1720.25</v>
      </c>
      <c r="D1221" s="609"/>
    </row>
    <row r="1222" spans="1:4" ht="15">
      <c r="A1222" s="607" t="s">
        <v>2115</v>
      </c>
      <c r="B1222" s="608" t="s">
        <v>1124</v>
      </c>
      <c r="C1222" s="624">
        <v>1720.25</v>
      </c>
      <c r="D1222" s="609"/>
    </row>
    <row r="1223" spans="1:4" ht="15">
      <c r="A1223" s="607" t="s">
        <v>2116</v>
      </c>
      <c r="B1223" s="608" t="s">
        <v>1124</v>
      </c>
      <c r="C1223" s="624">
        <v>1720.25</v>
      </c>
      <c r="D1223" s="609"/>
    </row>
    <row r="1224" spans="1:4" ht="15">
      <c r="A1224" s="607" t="s">
        <v>2117</v>
      </c>
      <c r="B1224" s="608" t="s">
        <v>1124</v>
      </c>
      <c r="C1224" s="624">
        <v>1720.25</v>
      </c>
      <c r="D1224" s="609"/>
    </row>
    <row r="1225" spans="1:4" ht="15">
      <c r="A1225" s="607" t="s">
        <v>2118</v>
      </c>
      <c r="B1225" s="608" t="s">
        <v>1124</v>
      </c>
      <c r="C1225" s="624">
        <v>1720.25</v>
      </c>
      <c r="D1225" s="609"/>
    </row>
    <row r="1226" spans="1:4" ht="15">
      <c r="A1226" s="607" t="s">
        <v>2119</v>
      </c>
      <c r="B1226" s="608" t="s">
        <v>1875</v>
      </c>
      <c r="C1226" s="624">
        <v>6960.65</v>
      </c>
      <c r="D1226" s="609"/>
    </row>
    <row r="1227" spans="1:4" ht="15">
      <c r="A1227" s="607" t="s">
        <v>2120</v>
      </c>
      <c r="B1227" s="608" t="s">
        <v>1875</v>
      </c>
      <c r="C1227" s="624">
        <v>6960.65</v>
      </c>
      <c r="D1227" s="609"/>
    </row>
    <row r="1228" spans="1:4" ht="15">
      <c r="A1228" s="607" t="s">
        <v>2121</v>
      </c>
      <c r="B1228" s="608" t="s">
        <v>1875</v>
      </c>
      <c r="C1228" s="624">
        <v>6960.65</v>
      </c>
      <c r="D1228" s="609"/>
    </row>
    <row r="1229" spans="1:4" ht="15">
      <c r="A1229" s="607" t="s">
        <v>2122</v>
      </c>
      <c r="B1229" s="608" t="s">
        <v>1875</v>
      </c>
      <c r="C1229" s="624">
        <v>6960.65</v>
      </c>
      <c r="D1229" s="609"/>
    </row>
    <row r="1230" spans="1:4" ht="15">
      <c r="A1230" s="607" t="s">
        <v>2123</v>
      </c>
      <c r="B1230" s="608" t="s">
        <v>1875</v>
      </c>
      <c r="C1230" s="624">
        <v>6960.65</v>
      </c>
      <c r="D1230" s="609"/>
    </row>
    <row r="1231" spans="1:4" ht="15">
      <c r="A1231" s="607" t="s">
        <v>2124</v>
      </c>
      <c r="B1231" s="608" t="s">
        <v>2125</v>
      </c>
      <c r="C1231" s="624">
        <v>4904.55</v>
      </c>
      <c r="D1231" s="609"/>
    </row>
    <row r="1232" spans="1:4" ht="15">
      <c r="A1232" s="607" t="s">
        <v>2126</v>
      </c>
      <c r="B1232" s="608" t="s">
        <v>2127</v>
      </c>
      <c r="C1232" s="624">
        <v>132664</v>
      </c>
      <c r="D1232" s="609"/>
    </row>
    <row r="1233" spans="1:4" ht="15">
      <c r="A1233" s="607" t="s">
        <v>2128</v>
      </c>
      <c r="B1233" s="608" t="s">
        <v>2129</v>
      </c>
      <c r="C1233" s="624">
        <v>1592.39</v>
      </c>
      <c r="D1233" s="609"/>
    </row>
    <row r="1234" spans="1:4" ht="15">
      <c r="A1234" s="607" t="s">
        <v>2130</v>
      </c>
      <c r="B1234" s="608" t="s">
        <v>1869</v>
      </c>
      <c r="C1234" s="624">
        <v>21161.25</v>
      </c>
      <c r="D1234" s="609"/>
    </row>
    <row r="1235" spans="1:4" ht="15">
      <c r="A1235" s="607" t="s">
        <v>2131</v>
      </c>
      <c r="B1235" s="608" t="s">
        <v>1869</v>
      </c>
      <c r="C1235" s="624">
        <v>21161.24</v>
      </c>
      <c r="D1235" s="609"/>
    </row>
    <row r="1236" spans="1:4" ht="15">
      <c r="A1236" s="607" t="s">
        <v>2132</v>
      </c>
      <c r="B1236" s="608" t="s">
        <v>1869</v>
      </c>
      <c r="C1236" s="624">
        <v>11376.25</v>
      </c>
      <c r="D1236" s="609"/>
    </row>
    <row r="1237" spans="1:4" ht="15">
      <c r="A1237" s="607" t="s">
        <v>2133</v>
      </c>
      <c r="B1237" s="608" t="s">
        <v>1869</v>
      </c>
      <c r="C1237" s="624">
        <v>11376.25</v>
      </c>
      <c r="D1237" s="609"/>
    </row>
    <row r="1238" spans="1:4" ht="15">
      <c r="A1238" s="607" t="s">
        <v>2134</v>
      </c>
      <c r="B1238" s="608" t="s">
        <v>1869</v>
      </c>
      <c r="C1238" s="624">
        <v>11376.25</v>
      </c>
      <c r="D1238" s="609"/>
    </row>
    <row r="1239" spans="1:4" ht="15">
      <c r="A1239" s="607" t="s">
        <v>2135</v>
      </c>
      <c r="B1239" s="608" t="s">
        <v>1869</v>
      </c>
      <c r="C1239" s="624">
        <v>11376.25</v>
      </c>
      <c r="D1239" s="609"/>
    </row>
    <row r="1240" spans="1:4" ht="15">
      <c r="A1240" s="607" t="s">
        <v>2136</v>
      </c>
      <c r="B1240" s="608" t="s">
        <v>1869</v>
      </c>
      <c r="C1240" s="624">
        <v>11376.25</v>
      </c>
      <c r="D1240" s="609"/>
    </row>
    <row r="1241" spans="1:4" ht="15">
      <c r="A1241" s="607" t="s">
        <v>2137</v>
      </c>
      <c r="B1241" s="608" t="s">
        <v>1869</v>
      </c>
      <c r="C1241" s="624">
        <v>11376.25</v>
      </c>
      <c r="D1241" s="609"/>
    </row>
    <row r="1242" spans="1:4" ht="15">
      <c r="A1242" s="607" t="s">
        <v>2138</v>
      </c>
      <c r="B1242" s="608" t="s">
        <v>1869</v>
      </c>
      <c r="C1242" s="624">
        <v>11376.25</v>
      </c>
      <c r="D1242" s="609"/>
    </row>
    <row r="1243" spans="1:4" ht="15">
      <c r="A1243" s="607" t="s">
        <v>2139</v>
      </c>
      <c r="B1243" s="608" t="s">
        <v>1869</v>
      </c>
      <c r="C1243" s="624">
        <v>11376.25</v>
      </c>
      <c r="D1243" s="609"/>
    </row>
    <row r="1244" spans="1:4" ht="15">
      <c r="A1244" s="607" t="s">
        <v>2140</v>
      </c>
      <c r="B1244" s="608" t="s">
        <v>1869</v>
      </c>
      <c r="C1244" s="624">
        <v>11376.25</v>
      </c>
      <c r="D1244" s="609"/>
    </row>
    <row r="1245" spans="1:4" ht="15">
      <c r="A1245" s="607" t="s">
        <v>2141</v>
      </c>
      <c r="B1245" s="608" t="s">
        <v>1869</v>
      </c>
      <c r="C1245" s="624">
        <v>11376.25</v>
      </c>
      <c r="D1245" s="609"/>
    </row>
    <row r="1246" spans="1:4" ht="15">
      <c r="A1246" s="607" t="s">
        <v>2142</v>
      </c>
      <c r="B1246" s="608" t="s">
        <v>1869</v>
      </c>
      <c r="C1246" s="624">
        <v>18976.25</v>
      </c>
      <c r="D1246" s="609"/>
    </row>
    <row r="1247" spans="1:4" ht="15">
      <c r="A1247" s="607" t="s">
        <v>2143</v>
      </c>
      <c r="B1247" s="608" t="s">
        <v>1869</v>
      </c>
      <c r="C1247" s="624">
        <v>18976.28</v>
      </c>
      <c r="D1247" s="609"/>
    </row>
    <row r="1248" spans="1:4" ht="15">
      <c r="A1248" s="607" t="s">
        <v>2144</v>
      </c>
      <c r="B1248" s="608" t="s">
        <v>2145</v>
      </c>
      <c r="C1248" s="624">
        <v>3683.29</v>
      </c>
      <c r="D1248" s="609"/>
    </row>
    <row r="1249" spans="1:4" ht="15">
      <c r="A1249" s="607" t="s">
        <v>2146</v>
      </c>
      <c r="B1249" s="608" t="s">
        <v>2145</v>
      </c>
      <c r="C1249" s="624">
        <v>3683.29</v>
      </c>
      <c r="D1249" s="609"/>
    </row>
    <row r="1250" spans="1:4" ht="15">
      <c r="A1250" s="607" t="s">
        <v>2147</v>
      </c>
      <c r="B1250" s="608" t="s">
        <v>2145</v>
      </c>
      <c r="C1250" s="624">
        <v>3683.29</v>
      </c>
      <c r="D1250" s="609"/>
    </row>
    <row r="1251" spans="1:4" ht="15">
      <c r="A1251" s="607" t="s">
        <v>2148</v>
      </c>
      <c r="B1251" s="608" t="s">
        <v>2145</v>
      </c>
      <c r="C1251" s="624">
        <v>3683.29</v>
      </c>
      <c r="D1251" s="609"/>
    </row>
    <row r="1252" spans="1:4" ht="15">
      <c r="A1252" s="607" t="s">
        <v>2149</v>
      </c>
      <c r="B1252" s="608" t="s">
        <v>2145</v>
      </c>
      <c r="C1252" s="624">
        <v>3683.29</v>
      </c>
      <c r="D1252" s="609"/>
    </row>
    <row r="1253" spans="1:4" ht="15">
      <c r="A1253" s="607" t="s">
        <v>2150</v>
      </c>
      <c r="B1253" s="608" t="s">
        <v>2145</v>
      </c>
      <c r="C1253" s="624">
        <v>3683.29</v>
      </c>
      <c r="D1253" s="609"/>
    </row>
    <row r="1254" spans="1:4" ht="15">
      <c r="A1254" s="607" t="s">
        <v>2151</v>
      </c>
      <c r="B1254" s="608" t="s">
        <v>2145</v>
      </c>
      <c r="C1254" s="624">
        <v>3683.29</v>
      </c>
      <c r="D1254" s="609"/>
    </row>
    <row r="1255" spans="1:4" ht="15">
      <c r="A1255" s="607" t="s">
        <v>2152</v>
      </c>
      <c r="B1255" s="608" t="s">
        <v>2145</v>
      </c>
      <c r="C1255" s="624">
        <v>3683.29</v>
      </c>
      <c r="D1255" s="609"/>
    </row>
    <row r="1256" spans="1:4" ht="15">
      <c r="A1256" s="607" t="s">
        <v>2153</v>
      </c>
      <c r="B1256" s="608" t="s">
        <v>2154</v>
      </c>
      <c r="C1256" s="624">
        <v>242440</v>
      </c>
      <c r="D1256" s="609"/>
    </row>
    <row r="1257" spans="1:4" ht="15">
      <c r="A1257" s="607" t="s">
        <v>2155</v>
      </c>
      <c r="B1257" s="608" t="s">
        <v>1875</v>
      </c>
      <c r="C1257" s="624">
        <v>6915.04</v>
      </c>
      <c r="D1257" s="609"/>
    </row>
    <row r="1258" spans="1:4" ht="15">
      <c r="A1258" s="607" t="s">
        <v>2156</v>
      </c>
      <c r="B1258" s="608" t="s">
        <v>1875</v>
      </c>
      <c r="C1258" s="624">
        <v>6915.03</v>
      </c>
      <c r="D1258" s="609"/>
    </row>
    <row r="1259" spans="1:4" ht="15">
      <c r="A1259" s="607" t="s">
        <v>2157</v>
      </c>
      <c r="B1259" s="608" t="s">
        <v>2158</v>
      </c>
      <c r="C1259" s="624">
        <v>19676.25</v>
      </c>
      <c r="D1259" s="609"/>
    </row>
    <row r="1260" spans="1:4" ht="15">
      <c r="A1260" s="607" t="s">
        <v>2159</v>
      </c>
      <c r="B1260" s="608" t="s">
        <v>2160</v>
      </c>
      <c r="C1260" s="624">
        <v>40176.67</v>
      </c>
      <c r="D1260" s="609"/>
    </row>
    <row r="1261" spans="1:4" ht="15">
      <c r="A1261" s="607" t="s">
        <v>2161</v>
      </c>
      <c r="B1261" s="608" t="s">
        <v>2162</v>
      </c>
      <c r="C1261" s="624">
        <v>1856.25</v>
      </c>
      <c r="D1261" s="609"/>
    </row>
    <row r="1262" spans="1:4" ht="15">
      <c r="A1262" s="607" t="s">
        <v>2163</v>
      </c>
      <c r="B1262" s="608" t="s">
        <v>1628</v>
      </c>
      <c r="C1262" s="624">
        <v>17325</v>
      </c>
      <c r="D1262" s="609"/>
    </row>
    <row r="1263" spans="1:4" ht="15">
      <c r="A1263" s="607" t="s">
        <v>2164</v>
      </c>
      <c r="B1263" s="608" t="s">
        <v>1628</v>
      </c>
      <c r="C1263" s="624">
        <v>17325</v>
      </c>
      <c r="D1263" s="609"/>
    </row>
    <row r="1264" spans="1:4" ht="15">
      <c r="A1264" s="607" t="s">
        <v>2165</v>
      </c>
      <c r="B1264" s="608" t="s">
        <v>1628</v>
      </c>
      <c r="C1264" s="624">
        <v>17325</v>
      </c>
      <c r="D1264" s="609"/>
    </row>
    <row r="1265" spans="1:4" ht="15">
      <c r="A1265" s="607" t="s">
        <v>2166</v>
      </c>
      <c r="B1265" s="608" t="s">
        <v>1628</v>
      </c>
      <c r="C1265" s="624">
        <v>17325</v>
      </c>
      <c r="D1265" s="609"/>
    </row>
    <row r="1266" spans="1:4" ht="15">
      <c r="A1266" s="607" t="s">
        <v>2167</v>
      </c>
      <c r="B1266" s="608" t="s">
        <v>2168</v>
      </c>
      <c r="C1266" s="624">
        <v>19387.5</v>
      </c>
      <c r="D1266" s="609"/>
    </row>
    <row r="1267" spans="1:4" ht="15">
      <c r="A1267" s="607" t="s">
        <v>2169</v>
      </c>
      <c r="B1267" s="608" t="s">
        <v>2034</v>
      </c>
      <c r="C1267" s="624">
        <v>5218.08</v>
      </c>
      <c r="D1267" s="609"/>
    </row>
    <row r="1268" spans="1:4" ht="15">
      <c r="A1268" s="607" t="s">
        <v>2170</v>
      </c>
      <c r="B1268" s="608" t="s">
        <v>2034</v>
      </c>
      <c r="C1268" s="624">
        <v>5218.08</v>
      </c>
      <c r="D1268" s="609"/>
    </row>
    <row r="1269" spans="1:4" ht="15">
      <c r="A1269" s="607" t="s">
        <v>2171</v>
      </c>
      <c r="B1269" s="608" t="s">
        <v>2034</v>
      </c>
      <c r="C1269" s="624">
        <v>5218.08</v>
      </c>
      <c r="D1269" s="609"/>
    </row>
    <row r="1270" spans="1:4" ht="15">
      <c r="A1270" s="607" t="s">
        <v>2172</v>
      </c>
      <c r="B1270" s="608" t="s">
        <v>2034</v>
      </c>
      <c r="C1270" s="624">
        <v>5218.08</v>
      </c>
      <c r="D1270" s="609"/>
    </row>
    <row r="1271" spans="1:4" ht="15">
      <c r="A1271" s="607" t="s">
        <v>2173</v>
      </c>
      <c r="B1271" s="608" t="s">
        <v>2034</v>
      </c>
      <c r="C1271" s="624">
        <v>5218.08</v>
      </c>
      <c r="D1271" s="609"/>
    </row>
    <row r="1272" spans="1:4" ht="15">
      <c r="A1272" s="607" t="s">
        <v>2174</v>
      </c>
      <c r="B1272" s="608" t="s">
        <v>2034</v>
      </c>
      <c r="C1272" s="624">
        <v>5218.08</v>
      </c>
      <c r="D1272" s="609"/>
    </row>
    <row r="1273" spans="1:4" ht="15">
      <c r="A1273" s="607" t="s">
        <v>2175</v>
      </c>
      <c r="B1273" s="608" t="s">
        <v>2034</v>
      </c>
      <c r="C1273" s="624">
        <v>5218.08</v>
      </c>
      <c r="D1273" s="609"/>
    </row>
    <row r="1274" spans="1:4" ht="15">
      <c r="A1274" s="607" t="s">
        <v>2176</v>
      </c>
      <c r="B1274" s="608" t="s">
        <v>2034</v>
      </c>
      <c r="C1274" s="624">
        <v>17663.78</v>
      </c>
      <c r="D1274" s="609"/>
    </row>
    <row r="1275" spans="1:4" ht="15">
      <c r="A1275" s="607" t="s">
        <v>2177</v>
      </c>
      <c r="B1275" s="608" t="s">
        <v>2034</v>
      </c>
      <c r="C1275" s="624">
        <v>17663.78</v>
      </c>
      <c r="D1275" s="609"/>
    </row>
    <row r="1276" spans="1:4" ht="15">
      <c r="A1276" s="607" t="s">
        <v>2178</v>
      </c>
      <c r="B1276" s="608" t="s">
        <v>2034</v>
      </c>
      <c r="C1276" s="624">
        <v>17663.78</v>
      </c>
      <c r="D1276" s="609"/>
    </row>
    <row r="1277" spans="1:4" ht="15">
      <c r="A1277" s="607" t="s">
        <v>2179</v>
      </c>
      <c r="B1277" s="608" t="s">
        <v>2034</v>
      </c>
      <c r="C1277" s="624">
        <v>17663.78</v>
      </c>
      <c r="D1277" s="609"/>
    </row>
    <row r="1278" spans="1:4" ht="15">
      <c r="A1278" s="607" t="s">
        <v>2180</v>
      </c>
      <c r="B1278" s="608" t="s">
        <v>2034</v>
      </c>
      <c r="C1278" s="624">
        <v>17663.78</v>
      </c>
      <c r="D1278" s="609"/>
    </row>
    <row r="1279" spans="1:4" ht="15">
      <c r="A1279" s="607" t="s">
        <v>2181</v>
      </c>
      <c r="B1279" s="608" t="s">
        <v>2034</v>
      </c>
      <c r="C1279" s="624">
        <v>17663.78</v>
      </c>
      <c r="D1279" s="609"/>
    </row>
    <row r="1280" spans="1:4" ht="15">
      <c r="A1280" s="607" t="s">
        <v>2182</v>
      </c>
      <c r="B1280" s="608" t="s">
        <v>1875</v>
      </c>
      <c r="C1280" s="624">
        <v>16950</v>
      </c>
      <c r="D1280" s="609"/>
    </row>
    <row r="1281" spans="1:4" ht="15">
      <c r="A1281" s="607" t="s">
        <v>2183</v>
      </c>
      <c r="B1281" s="608" t="s">
        <v>1875</v>
      </c>
      <c r="C1281" s="624">
        <v>16950</v>
      </c>
      <c r="D1281" s="609"/>
    </row>
    <row r="1282" spans="1:4" ht="15">
      <c r="A1282" s="607" t="s">
        <v>2184</v>
      </c>
      <c r="B1282" s="608" t="s">
        <v>1875</v>
      </c>
      <c r="C1282" s="624">
        <v>16950</v>
      </c>
      <c r="D1282" s="609"/>
    </row>
    <row r="1283" spans="1:4" ht="15">
      <c r="A1283" s="607" t="s">
        <v>2185</v>
      </c>
      <c r="B1283" s="608" t="s">
        <v>1875</v>
      </c>
      <c r="C1283" s="624">
        <v>16950</v>
      </c>
      <c r="D1283" s="609"/>
    </row>
    <row r="1284" spans="1:4" ht="15">
      <c r="A1284" s="607" t="s">
        <v>2186</v>
      </c>
      <c r="B1284" s="608" t="s">
        <v>1875</v>
      </c>
      <c r="C1284" s="624">
        <v>16950</v>
      </c>
      <c r="D1284" s="609"/>
    </row>
    <row r="1285" spans="1:4" ht="15">
      <c r="A1285" s="607" t="s">
        <v>2187</v>
      </c>
      <c r="B1285" s="608" t="s">
        <v>1875</v>
      </c>
      <c r="C1285" s="624">
        <v>16950</v>
      </c>
      <c r="D1285" s="609"/>
    </row>
    <row r="1286" spans="1:4" ht="15">
      <c r="A1286" s="607" t="s">
        <v>2188</v>
      </c>
      <c r="B1286" s="608" t="s">
        <v>2189</v>
      </c>
      <c r="C1286" s="624">
        <v>5098.1099999999997</v>
      </c>
      <c r="D1286" s="609"/>
    </row>
    <row r="1287" spans="1:4" ht="15">
      <c r="A1287" s="607" t="s">
        <v>2190</v>
      </c>
      <c r="B1287" s="608" t="s">
        <v>2191</v>
      </c>
      <c r="C1287" s="624">
        <v>8773.23</v>
      </c>
      <c r="D1287" s="609"/>
    </row>
    <row r="1288" spans="1:4" ht="15">
      <c r="A1288" s="607" t="s">
        <v>2192</v>
      </c>
      <c r="B1288" s="608" t="s">
        <v>2193</v>
      </c>
      <c r="C1288" s="624">
        <v>2800.88</v>
      </c>
      <c r="D1288" s="609"/>
    </row>
    <row r="1289" spans="1:4" ht="15">
      <c r="A1289" s="607" t="s">
        <v>2194</v>
      </c>
      <c r="B1289" s="608" t="s">
        <v>1375</v>
      </c>
      <c r="C1289" s="624">
        <v>3932.4</v>
      </c>
      <c r="D1289" s="609"/>
    </row>
    <row r="1290" spans="1:4" ht="15">
      <c r="A1290" s="607" t="s">
        <v>2195</v>
      </c>
      <c r="B1290" s="608" t="s">
        <v>1375</v>
      </c>
      <c r="C1290" s="624">
        <v>3932.4</v>
      </c>
      <c r="D1290" s="609"/>
    </row>
    <row r="1291" spans="1:4" ht="15">
      <c r="A1291" s="607" t="s">
        <v>2196</v>
      </c>
      <c r="B1291" s="608" t="s">
        <v>1375</v>
      </c>
      <c r="C1291" s="624">
        <v>3932.4</v>
      </c>
      <c r="D1291" s="609"/>
    </row>
    <row r="1292" spans="1:4" ht="15">
      <c r="A1292" s="607" t="s">
        <v>2197</v>
      </c>
      <c r="B1292" s="608" t="s">
        <v>1375</v>
      </c>
      <c r="C1292" s="624">
        <v>3932.4</v>
      </c>
      <c r="D1292" s="609"/>
    </row>
    <row r="1293" spans="1:4" ht="15">
      <c r="A1293" s="607" t="s">
        <v>2198</v>
      </c>
      <c r="B1293" s="608" t="s">
        <v>1375</v>
      </c>
      <c r="C1293" s="624">
        <v>3932.4</v>
      </c>
      <c r="D1293" s="609"/>
    </row>
    <row r="1294" spans="1:4" ht="15">
      <c r="A1294" s="607" t="s">
        <v>2199</v>
      </c>
      <c r="B1294" s="608" t="s">
        <v>1375</v>
      </c>
      <c r="C1294" s="624">
        <v>3932.4</v>
      </c>
      <c r="D1294" s="609"/>
    </row>
    <row r="1295" spans="1:4" ht="15">
      <c r="A1295" s="607" t="s">
        <v>2200</v>
      </c>
      <c r="B1295" s="608" t="s">
        <v>1375</v>
      </c>
      <c r="C1295" s="624">
        <v>3932.4</v>
      </c>
      <c r="D1295" s="609"/>
    </row>
    <row r="1296" spans="1:4" ht="15">
      <c r="A1296" s="607" t="s">
        <v>2201</v>
      </c>
      <c r="B1296" s="608" t="s">
        <v>1375</v>
      </c>
      <c r="C1296" s="624">
        <v>3932.4</v>
      </c>
      <c r="D1296" s="609"/>
    </row>
    <row r="1297" spans="1:4" ht="15">
      <c r="A1297" s="607" t="s">
        <v>2202</v>
      </c>
      <c r="B1297" s="608" t="s">
        <v>1375</v>
      </c>
      <c r="C1297" s="624">
        <v>3932.4</v>
      </c>
      <c r="D1297" s="609"/>
    </row>
    <row r="1298" spans="1:4" ht="15">
      <c r="A1298" s="607" t="s">
        <v>2203</v>
      </c>
      <c r="B1298" s="608" t="s">
        <v>1375</v>
      </c>
      <c r="C1298" s="624">
        <v>3932.4</v>
      </c>
      <c r="D1298" s="609"/>
    </row>
    <row r="1299" spans="1:4" ht="15">
      <c r="A1299" s="607" t="s">
        <v>2204</v>
      </c>
      <c r="B1299" s="608" t="s">
        <v>2003</v>
      </c>
      <c r="C1299" s="624">
        <v>6474.1</v>
      </c>
      <c r="D1299" s="609"/>
    </row>
    <row r="1300" spans="1:4" ht="15">
      <c r="A1300" s="607" t="s">
        <v>2205</v>
      </c>
      <c r="B1300" s="608" t="s">
        <v>2003</v>
      </c>
      <c r="C1300" s="624">
        <v>6474.1</v>
      </c>
      <c r="D1300" s="609"/>
    </row>
    <row r="1301" spans="1:4" ht="15">
      <c r="A1301" s="607" t="s">
        <v>2206</v>
      </c>
      <c r="B1301" s="608" t="s">
        <v>2003</v>
      </c>
      <c r="C1301" s="624">
        <v>6474.1</v>
      </c>
      <c r="D1301" s="609"/>
    </row>
    <row r="1302" spans="1:4" ht="15">
      <c r="A1302" s="607" t="s">
        <v>2207</v>
      </c>
      <c r="B1302" s="608" t="s">
        <v>2003</v>
      </c>
      <c r="C1302" s="624">
        <v>6474.1</v>
      </c>
      <c r="D1302" s="609"/>
    </row>
    <row r="1303" spans="1:4" ht="15">
      <c r="A1303" s="607" t="s">
        <v>2208</v>
      </c>
      <c r="B1303" s="608" t="s">
        <v>2003</v>
      </c>
      <c r="C1303" s="624">
        <v>6474.1</v>
      </c>
      <c r="D1303" s="609"/>
    </row>
    <row r="1304" spans="1:4" ht="15">
      <c r="A1304" s="607" t="s">
        <v>2209</v>
      </c>
      <c r="B1304" s="608" t="s">
        <v>2003</v>
      </c>
      <c r="C1304" s="624">
        <v>7541.16</v>
      </c>
      <c r="D1304" s="609"/>
    </row>
    <row r="1305" spans="1:4" ht="15">
      <c r="A1305" s="607" t="s">
        <v>2210</v>
      </c>
      <c r="B1305" s="608" t="s">
        <v>2003</v>
      </c>
      <c r="C1305" s="624">
        <v>7541.16</v>
      </c>
      <c r="D1305" s="627"/>
    </row>
    <row r="1306" spans="1:4" ht="15">
      <c r="A1306" s="607" t="s">
        <v>2211</v>
      </c>
      <c r="B1306" s="608" t="s">
        <v>2003</v>
      </c>
      <c r="C1306" s="624">
        <v>7541.16</v>
      </c>
      <c r="D1306" s="627"/>
    </row>
    <row r="1307" spans="1:4" ht="15">
      <c r="A1307" s="607" t="s">
        <v>2212</v>
      </c>
      <c r="B1307" s="608" t="s">
        <v>2003</v>
      </c>
      <c r="C1307" s="624">
        <v>7541.16</v>
      </c>
      <c r="D1307" s="627"/>
    </row>
    <row r="1308" spans="1:4" ht="15">
      <c r="A1308" s="607" t="s">
        <v>2213</v>
      </c>
      <c r="B1308" s="608" t="s">
        <v>2003</v>
      </c>
      <c r="C1308" s="624">
        <v>7541.16</v>
      </c>
      <c r="D1308" s="627"/>
    </row>
    <row r="1309" spans="1:4" ht="15">
      <c r="A1309" s="607" t="s">
        <v>2214</v>
      </c>
      <c r="B1309" s="608" t="s">
        <v>2003</v>
      </c>
      <c r="C1309" s="624">
        <v>7541.16</v>
      </c>
      <c r="D1309" s="627"/>
    </row>
    <row r="1310" spans="1:4" ht="15">
      <c r="A1310" s="607" t="s">
        <v>2215</v>
      </c>
      <c r="B1310" s="608" t="s">
        <v>2003</v>
      </c>
      <c r="C1310" s="624">
        <v>7541.16</v>
      </c>
      <c r="D1310" s="627"/>
    </row>
    <row r="1311" spans="1:4" ht="15">
      <c r="A1311" s="607" t="s">
        <v>2216</v>
      </c>
      <c r="B1311" s="608" t="s">
        <v>2003</v>
      </c>
      <c r="C1311" s="624">
        <v>7541.16</v>
      </c>
      <c r="D1311" s="627"/>
    </row>
    <row r="1312" spans="1:4" ht="15">
      <c r="A1312" s="607" t="s">
        <v>2217</v>
      </c>
      <c r="B1312" s="608" t="s">
        <v>2003</v>
      </c>
      <c r="C1312" s="624">
        <v>7541.16</v>
      </c>
      <c r="D1312" s="628"/>
    </row>
    <row r="1313" spans="1:4" ht="15">
      <c r="A1313" s="607" t="s">
        <v>2218</v>
      </c>
      <c r="B1313" s="608" t="s">
        <v>2003</v>
      </c>
      <c r="C1313" s="624">
        <v>7541.16</v>
      </c>
      <c r="D1313" s="627"/>
    </row>
    <row r="1314" spans="1:4" ht="15">
      <c r="A1314" s="607" t="s">
        <v>2219</v>
      </c>
      <c r="B1314" s="608" t="s">
        <v>2003</v>
      </c>
      <c r="C1314" s="624">
        <v>7541.16</v>
      </c>
      <c r="D1314" s="627"/>
    </row>
    <row r="1315" spans="1:4" ht="15">
      <c r="A1315" s="607" t="s">
        <v>2220</v>
      </c>
      <c r="B1315" s="608" t="s">
        <v>2003</v>
      </c>
      <c r="C1315" s="624">
        <v>7541.16</v>
      </c>
      <c r="D1315" s="627"/>
    </row>
    <row r="1316" spans="1:4" ht="15">
      <c r="A1316" s="607" t="s">
        <v>2221</v>
      </c>
      <c r="B1316" s="608" t="s">
        <v>2003</v>
      </c>
      <c r="C1316" s="624">
        <v>7541.16</v>
      </c>
      <c r="D1316" s="627"/>
    </row>
    <row r="1317" spans="1:4" ht="15">
      <c r="A1317" s="607" t="s">
        <v>2222</v>
      </c>
      <c r="B1317" s="608" t="s">
        <v>2003</v>
      </c>
      <c r="C1317" s="624">
        <v>7541.16</v>
      </c>
      <c r="D1317" s="627"/>
    </row>
    <row r="1318" spans="1:4" ht="15">
      <c r="A1318" s="607" t="s">
        <v>2223</v>
      </c>
      <c r="B1318" s="608" t="s">
        <v>2003</v>
      </c>
      <c r="C1318" s="624">
        <v>7541.16</v>
      </c>
      <c r="D1318" s="627"/>
    </row>
    <row r="1319" spans="1:4" ht="15">
      <c r="A1319" s="607" t="s">
        <v>2224</v>
      </c>
      <c r="B1319" s="608" t="s">
        <v>2003</v>
      </c>
      <c r="C1319" s="624">
        <v>7541.16</v>
      </c>
      <c r="D1319" s="627"/>
    </row>
    <row r="1320" spans="1:4" ht="15">
      <c r="A1320" s="607" t="s">
        <v>2225</v>
      </c>
      <c r="B1320" s="608" t="s">
        <v>2003</v>
      </c>
      <c r="C1320" s="624">
        <v>7541.16</v>
      </c>
      <c r="D1320" s="627"/>
    </row>
    <row r="1321" spans="1:4" ht="15">
      <c r="A1321" s="607" t="s">
        <v>2226</v>
      </c>
      <c r="B1321" s="608" t="s">
        <v>2003</v>
      </c>
      <c r="C1321" s="624">
        <v>6383.19</v>
      </c>
      <c r="D1321" s="627"/>
    </row>
    <row r="1322" spans="1:4" ht="15">
      <c r="A1322" s="607" t="s">
        <v>2227</v>
      </c>
      <c r="B1322" s="608" t="s">
        <v>2003</v>
      </c>
      <c r="C1322" s="624">
        <v>6383.19</v>
      </c>
      <c r="D1322" s="627"/>
    </row>
    <row r="1323" spans="1:4" ht="15">
      <c r="A1323" s="607" t="s">
        <v>2228</v>
      </c>
      <c r="B1323" s="608" t="s">
        <v>2003</v>
      </c>
      <c r="C1323" s="624">
        <v>6383.19</v>
      </c>
      <c r="D1323" s="627"/>
    </row>
    <row r="1324" spans="1:4" ht="15">
      <c r="A1324" s="607" t="s">
        <v>2229</v>
      </c>
      <c r="B1324" s="608" t="s">
        <v>2003</v>
      </c>
      <c r="C1324" s="624">
        <v>6383.19</v>
      </c>
      <c r="D1324" s="627"/>
    </row>
    <row r="1325" spans="1:4" ht="15">
      <c r="A1325" s="607" t="s">
        <v>2230</v>
      </c>
      <c r="B1325" s="608" t="s">
        <v>2003</v>
      </c>
      <c r="C1325" s="624">
        <v>6383.19</v>
      </c>
      <c r="D1325" s="627"/>
    </row>
    <row r="1326" spans="1:4" ht="15">
      <c r="A1326" s="607" t="s">
        <v>2231</v>
      </c>
      <c r="B1326" s="608" t="s">
        <v>2003</v>
      </c>
      <c r="C1326" s="624">
        <v>6383.19</v>
      </c>
      <c r="D1326" s="627"/>
    </row>
    <row r="1327" spans="1:4" ht="15">
      <c r="A1327" s="607" t="s">
        <v>2232</v>
      </c>
      <c r="B1327" s="608" t="s">
        <v>2003</v>
      </c>
      <c r="C1327" s="624">
        <v>6383.19</v>
      </c>
      <c r="D1327" s="627"/>
    </row>
    <row r="1328" spans="1:4" ht="15">
      <c r="A1328" s="607" t="s">
        <v>2233</v>
      </c>
      <c r="B1328" s="608" t="s">
        <v>2003</v>
      </c>
      <c r="C1328" s="624">
        <v>6383.19</v>
      </c>
      <c r="D1328" s="627"/>
    </row>
    <row r="1329" spans="1:4" ht="15">
      <c r="A1329" s="607" t="s">
        <v>2234</v>
      </c>
      <c r="B1329" s="608" t="s">
        <v>2003</v>
      </c>
      <c r="C1329" s="624">
        <v>6383.19</v>
      </c>
      <c r="D1329" s="627"/>
    </row>
    <row r="1330" spans="1:4" ht="15">
      <c r="A1330" s="607" t="s">
        <v>2235</v>
      </c>
      <c r="B1330" s="608" t="s">
        <v>2003</v>
      </c>
      <c r="C1330" s="624">
        <v>6383.19</v>
      </c>
      <c r="D1330" s="627"/>
    </row>
    <row r="1331" spans="1:4" ht="15">
      <c r="A1331" s="607" t="s">
        <v>2236</v>
      </c>
      <c r="B1331" s="608" t="s">
        <v>2003</v>
      </c>
      <c r="C1331" s="624">
        <v>6383.19</v>
      </c>
      <c r="D1331" s="627"/>
    </row>
    <row r="1332" spans="1:4" ht="15">
      <c r="A1332" s="607" t="s">
        <v>2237</v>
      </c>
      <c r="B1332" s="608" t="s">
        <v>2003</v>
      </c>
      <c r="C1332" s="624">
        <v>6383.19</v>
      </c>
      <c r="D1332" s="627"/>
    </row>
    <row r="1333" spans="1:4" ht="15">
      <c r="A1333" s="607" t="s">
        <v>2238</v>
      </c>
      <c r="B1333" s="608" t="s">
        <v>2003</v>
      </c>
      <c r="C1333" s="624">
        <v>6383.19</v>
      </c>
      <c r="D1333" s="627"/>
    </row>
    <row r="1334" spans="1:4" ht="15">
      <c r="A1334" s="607" t="s">
        <v>2239</v>
      </c>
      <c r="B1334" s="608" t="s">
        <v>1842</v>
      </c>
      <c r="C1334" s="624">
        <v>8502.94</v>
      </c>
      <c r="D1334" s="627"/>
    </row>
    <row r="1335" spans="1:4" ht="15">
      <c r="A1335" s="607" t="s">
        <v>2240</v>
      </c>
      <c r="B1335" s="608" t="s">
        <v>2003</v>
      </c>
      <c r="C1335" s="624">
        <v>6383.19</v>
      </c>
      <c r="D1335" s="627"/>
    </row>
    <row r="1336" spans="1:4" ht="15">
      <c r="A1336" s="607" t="s">
        <v>2241</v>
      </c>
      <c r="B1336" s="608" t="s">
        <v>2003</v>
      </c>
      <c r="C1336" s="624">
        <v>6383.19</v>
      </c>
      <c r="D1336" s="627"/>
    </row>
    <row r="1337" spans="1:4" ht="15">
      <c r="A1337" s="607" t="s">
        <v>2242</v>
      </c>
      <c r="B1337" s="608" t="s">
        <v>2003</v>
      </c>
      <c r="C1337" s="624">
        <v>6383.19</v>
      </c>
      <c r="D1337" s="627"/>
    </row>
    <row r="1338" spans="1:4" ht="15">
      <c r="A1338" s="607" t="s">
        <v>2243</v>
      </c>
      <c r="B1338" s="608" t="s">
        <v>2003</v>
      </c>
      <c r="C1338" s="624">
        <v>6383.19</v>
      </c>
      <c r="D1338" s="627"/>
    </row>
    <row r="1339" spans="1:4" ht="15">
      <c r="A1339" s="607" t="s">
        <v>2244</v>
      </c>
      <c r="B1339" s="608" t="s">
        <v>2003</v>
      </c>
      <c r="C1339" s="624">
        <v>6383.19</v>
      </c>
      <c r="D1339" s="627"/>
    </row>
    <row r="1340" spans="1:4" ht="15">
      <c r="A1340" s="607" t="s">
        <v>2245</v>
      </c>
      <c r="B1340" s="608" t="s">
        <v>2003</v>
      </c>
      <c r="C1340" s="624">
        <v>6383.19</v>
      </c>
      <c r="D1340" s="627"/>
    </row>
    <row r="1341" spans="1:4" ht="15">
      <c r="A1341" s="607" t="s">
        <v>2246</v>
      </c>
      <c r="B1341" s="608" t="s">
        <v>2003</v>
      </c>
      <c r="C1341" s="624">
        <v>6383.19</v>
      </c>
      <c r="D1341" s="627"/>
    </row>
    <row r="1342" spans="1:4" ht="15">
      <c r="A1342" s="607" t="s">
        <v>2247</v>
      </c>
      <c r="B1342" s="608" t="s">
        <v>2003</v>
      </c>
      <c r="C1342" s="624">
        <v>6383.19</v>
      </c>
      <c r="D1342" s="627"/>
    </row>
    <row r="1343" spans="1:4" ht="15">
      <c r="A1343" s="607" t="s">
        <v>2248</v>
      </c>
      <c r="B1343" s="608" t="s">
        <v>2003</v>
      </c>
      <c r="C1343" s="624">
        <v>6383.19</v>
      </c>
      <c r="D1343" s="627"/>
    </row>
    <row r="1344" spans="1:4" ht="15">
      <c r="A1344" s="607" t="s">
        <v>2249</v>
      </c>
      <c r="B1344" s="608" t="s">
        <v>2003</v>
      </c>
      <c r="C1344" s="624">
        <v>6383.19</v>
      </c>
      <c r="D1344" s="627"/>
    </row>
    <row r="1345" spans="1:4" ht="15">
      <c r="A1345" s="607" t="s">
        <v>2250</v>
      </c>
      <c r="B1345" s="608" t="s">
        <v>2003</v>
      </c>
      <c r="C1345" s="624">
        <v>6383.19</v>
      </c>
      <c r="D1345" s="627"/>
    </row>
    <row r="1346" spans="1:4" ht="15">
      <c r="A1346" s="607" t="s">
        <v>2251</v>
      </c>
      <c r="B1346" s="608" t="s">
        <v>2003</v>
      </c>
      <c r="C1346" s="624">
        <v>6383.19</v>
      </c>
      <c r="D1346" s="627"/>
    </row>
    <row r="1347" spans="1:4" ht="15">
      <c r="A1347" s="607" t="s">
        <v>2252</v>
      </c>
      <c r="B1347" s="608" t="s">
        <v>2003</v>
      </c>
      <c r="C1347" s="624">
        <v>7541.16</v>
      </c>
      <c r="D1347" s="627"/>
    </row>
    <row r="1348" spans="1:4" ht="15">
      <c r="A1348" s="607" t="s">
        <v>2253</v>
      </c>
      <c r="B1348" s="608" t="s">
        <v>2003</v>
      </c>
      <c r="C1348" s="624">
        <v>7541.16</v>
      </c>
      <c r="D1348" s="627"/>
    </row>
    <row r="1349" spans="1:4" ht="15">
      <c r="A1349" s="607" t="s">
        <v>2254</v>
      </c>
      <c r="B1349" s="608" t="s">
        <v>2003</v>
      </c>
      <c r="C1349" s="624">
        <v>7541.16</v>
      </c>
      <c r="D1349" s="627"/>
    </row>
    <row r="1350" spans="1:4" ht="15">
      <c r="A1350" s="607" t="s">
        <v>2255</v>
      </c>
      <c r="B1350" s="608" t="s">
        <v>2003</v>
      </c>
      <c r="C1350" s="624">
        <v>7541.16</v>
      </c>
      <c r="D1350" s="627"/>
    </row>
    <row r="1351" spans="1:4" ht="15">
      <c r="A1351" s="607" t="s">
        <v>2256</v>
      </c>
      <c r="B1351" s="608" t="s">
        <v>2003</v>
      </c>
      <c r="C1351" s="624">
        <v>7541.16</v>
      </c>
      <c r="D1351" s="627"/>
    </row>
    <row r="1352" spans="1:4" ht="15">
      <c r="A1352" s="607" t="s">
        <v>2257</v>
      </c>
      <c r="B1352" s="608" t="s">
        <v>2003</v>
      </c>
      <c r="C1352" s="624">
        <v>7541.16</v>
      </c>
      <c r="D1352" s="627"/>
    </row>
    <row r="1353" spans="1:4" ht="15">
      <c r="A1353" s="607" t="s">
        <v>2258</v>
      </c>
      <c r="B1353" s="608" t="s">
        <v>2003</v>
      </c>
      <c r="C1353" s="624">
        <v>7541.16</v>
      </c>
      <c r="D1353" s="627"/>
    </row>
    <row r="1354" spans="1:4" ht="15">
      <c r="A1354" s="607" t="s">
        <v>2259</v>
      </c>
      <c r="B1354" s="608" t="s">
        <v>2003</v>
      </c>
      <c r="C1354" s="624">
        <v>7541.16</v>
      </c>
      <c r="D1354" s="627"/>
    </row>
    <row r="1355" spans="1:4" ht="15">
      <c r="A1355" s="607" t="s">
        <v>2260</v>
      </c>
      <c r="B1355" s="608" t="s">
        <v>2003</v>
      </c>
      <c r="C1355" s="624">
        <v>7541.16</v>
      </c>
      <c r="D1355" s="627"/>
    </row>
    <row r="1356" spans="1:4" ht="15">
      <c r="A1356" s="607" t="s">
        <v>2261</v>
      </c>
      <c r="B1356" s="608" t="s">
        <v>2003</v>
      </c>
      <c r="C1356" s="624">
        <v>7541.16</v>
      </c>
      <c r="D1356" s="627"/>
    </row>
    <row r="1357" spans="1:4" ht="15">
      <c r="A1357" s="607" t="s">
        <v>2262</v>
      </c>
      <c r="B1357" s="608" t="s">
        <v>2003</v>
      </c>
      <c r="C1357" s="624">
        <v>7541.16</v>
      </c>
      <c r="D1357" s="627"/>
    </row>
    <row r="1358" spans="1:4" ht="15">
      <c r="A1358" s="607" t="s">
        <v>2263</v>
      </c>
      <c r="B1358" s="608" t="s">
        <v>2003</v>
      </c>
      <c r="C1358" s="624">
        <v>7541.16</v>
      </c>
      <c r="D1358" s="627"/>
    </row>
    <row r="1359" spans="1:4" ht="15">
      <c r="A1359" s="607" t="s">
        <v>2264</v>
      </c>
      <c r="B1359" s="608" t="s">
        <v>2003</v>
      </c>
      <c r="C1359" s="624">
        <v>7541.16</v>
      </c>
      <c r="D1359" s="627"/>
    </row>
    <row r="1360" spans="1:4" ht="15">
      <c r="A1360" s="607" t="s">
        <v>2265</v>
      </c>
      <c r="B1360" s="608" t="s">
        <v>2003</v>
      </c>
      <c r="C1360" s="624">
        <v>7541.16</v>
      </c>
      <c r="D1360" s="627"/>
    </row>
    <row r="1361" spans="1:4" ht="15">
      <c r="A1361" s="607" t="s">
        <v>2266</v>
      </c>
      <c r="B1361" s="608" t="s">
        <v>2003</v>
      </c>
      <c r="C1361" s="624">
        <v>7541.16</v>
      </c>
      <c r="D1361" s="627"/>
    </row>
    <row r="1362" spans="1:4" ht="15">
      <c r="A1362" s="607" t="s">
        <v>2267</v>
      </c>
      <c r="B1362" s="608" t="s">
        <v>2003</v>
      </c>
      <c r="C1362" s="624">
        <v>7541.08</v>
      </c>
      <c r="D1362" s="627"/>
    </row>
    <row r="1363" spans="1:4" ht="15">
      <c r="A1363" s="607" t="s">
        <v>2268</v>
      </c>
      <c r="B1363" s="608" t="s">
        <v>2003</v>
      </c>
      <c r="C1363" s="624">
        <v>7541.16</v>
      </c>
      <c r="D1363" s="627"/>
    </row>
    <row r="1364" spans="1:4" ht="15">
      <c r="A1364" s="607" t="s">
        <v>2269</v>
      </c>
      <c r="B1364" s="608" t="s">
        <v>2003</v>
      </c>
      <c r="C1364" s="624">
        <v>7541.16</v>
      </c>
      <c r="D1364" s="627"/>
    </row>
    <row r="1365" spans="1:4" ht="15">
      <c r="A1365" s="607" t="s">
        <v>2270</v>
      </c>
      <c r="B1365" s="608" t="s">
        <v>2003</v>
      </c>
      <c r="C1365" s="624">
        <v>7541.16</v>
      </c>
      <c r="D1365" s="627"/>
    </row>
    <row r="1366" spans="1:4" ht="15">
      <c r="A1366" s="607" t="s">
        <v>2271</v>
      </c>
      <c r="B1366" s="608" t="s">
        <v>1842</v>
      </c>
      <c r="C1366" s="624">
        <v>8502.94</v>
      </c>
      <c r="D1366" s="627"/>
    </row>
    <row r="1367" spans="1:4" ht="15">
      <c r="A1367" s="607" t="s">
        <v>2272</v>
      </c>
      <c r="B1367" s="608" t="s">
        <v>2034</v>
      </c>
      <c r="C1367" s="624">
        <v>5876</v>
      </c>
      <c r="D1367" s="627"/>
    </row>
    <row r="1368" spans="1:4" ht="15">
      <c r="A1368" s="607" t="s">
        <v>2273</v>
      </c>
      <c r="B1368" s="608" t="s">
        <v>2034</v>
      </c>
      <c r="C1368" s="624">
        <v>5876</v>
      </c>
      <c r="D1368" s="627"/>
    </row>
    <row r="1369" spans="1:4" ht="15">
      <c r="A1369" s="607" t="s">
        <v>2274</v>
      </c>
      <c r="B1369" s="608" t="s">
        <v>2034</v>
      </c>
      <c r="C1369" s="624">
        <v>5876</v>
      </c>
      <c r="D1369" s="627"/>
    </row>
    <row r="1370" spans="1:4" ht="15">
      <c r="A1370" s="607" t="s">
        <v>2275</v>
      </c>
      <c r="B1370" s="608" t="s">
        <v>2034</v>
      </c>
      <c r="C1370" s="624">
        <v>5876</v>
      </c>
      <c r="D1370" s="627"/>
    </row>
    <row r="1371" spans="1:4" ht="15">
      <c r="A1371" s="607" t="s">
        <v>2276</v>
      </c>
      <c r="B1371" s="608" t="s">
        <v>2003</v>
      </c>
      <c r="C1371" s="624">
        <v>7541.16</v>
      </c>
      <c r="D1371" s="627"/>
    </row>
    <row r="1372" spans="1:4" ht="15">
      <c r="A1372" s="607" t="s">
        <v>2277</v>
      </c>
      <c r="B1372" s="608" t="s">
        <v>2003</v>
      </c>
      <c r="C1372" s="624">
        <v>7541.16</v>
      </c>
      <c r="D1372" s="627"/>
    </row>
    <row r="1373" spans="1:4" ht="15">
      <c r="A1373" s="607" t="s">
        <v>2278</v>
      </c>
      <c r="B1373" s="608" t="s">
        <v>2003</v>
      </c>
      <c r="C1373" s="624">
        <v>7541.16</v>
      </c>
      <c r="D1373" s="627"/>
    </row>
    <row r="1374" spans="1:4" ht="15">
      <c r="A1374" s="607" t="s">
        <v>2279</v>
      </c>
      <c r="B1374" s="608" t="s">
        <v>2003</v>
      </c>
      <c r="C1374" s="624">
        <v>7541.16</v>
      </c>
      <c r="D1374" s="627"/>
    </row>
    <row r="1375" spans="1:4" ht="15">
      <c r="A1375" s="607" t="s">
        <v>2280</v>
      </c>
      <c r="B1375" s="608" t="s">
        <v>2003</v>
      </c>
      <c r="C1375" s="624">
        <v>7541.16</v>
      </c>
      <c r="D1375" s="627"/>
    </row>
    <row r="1376" spans="1:4" ht="15">
      <c r="A1376" s="607" t="s">
        <v>2281</v>
      </c>
      <c r="B1376" s="608" t="s">
        <v>2003</v>
      </c>
      <c r="C1376" s="624">
        <v>7541.16</v>
      </c>
      <c r="D1376" s="627"/>
    </row>
    <row r="1377" spans="1:4" ht="15">
      <c r="A1377" s="607" t="s">
        <v>2282</v>
      </c>
      <c r="B1377" s="608" t="s">
        <v>2003</v>
      </c>
      <c r="C1377" s="624">
        <v>7541.16</v>
      </c>
      <c r="D1377" s="627"/>
    </row>
    <row r="1378" spans="1:4" ht="15">
      <c r="A1378" s="607" t="s">
        <v>2283</v>
      </c>
      <c r="B1378" s="608" t="s">
        <v>2003</v>
      </c>
      <c r="C1378" s="624">
        <v>6383.19</v>
      </c>
      <c r="D1378" s="627"/>
    </row>
    <row r="1379" spans="1:4" ht="15">
      <c r="A1379" s="607" t="s">
        <v>2284</v>
      </c>
      <c r="B1379" s="608" t="s">
        <v>2003</v>
      </c>
      <c r="C1379" s="624">
        <v>6383.19</v>
      </c>
      <c r="D1379" s="627"/>
    </row>
    <row r="1380" spans="1:4" ht="15">
      <c r="A1380" s="607" t="s">
        <v>2285</v>
      </c>
      <c r="B1380" s="608" t="s">
        <v>2003</v>
      </c>
      <c r="C1380" s="624">
        <v>6383.19</v>
      </c>
      <c r="D1380" s="627"/>
    </row>
    <row r="1381" spans="1:4" ht="15">
      <c r="A1381" s="607" t="s">
        <v>2286</v>
      </c>
      <c r="B1381" s="608" t="s">
        <v>2003</v>
      </c>
      <c r="C1381" s="624">
        <v>6383.19</v>
      </c>
      <c r="D1381" s="627"/>
    </row>
    <row r="1382" spans="1:4" ht="15">
      <c r="A1382" s="607" t="s">
        <v>2287</v>
      </c>
      <c r="B1382" s="608" t="s">
        <v>2003</v>
      </c>
      <c r="C1382" s="624">
        <v>6383.19</v>
      </c>
      <c r="D1382" s="627"/>
    </row>
    <row r="1383" spans="1:4" ht="15">
      <c r="A1383" s="607" t="s">
        <v>2288</v>
      </c>
      <c r="B1383" s="608" t="s">
        <v>2003</v>
      </c>
      <c r="C1383" s="624">
        <v>6383.19</v>
      </c>
      <c r="D1383" s="627"/>
    </row>
    <row r="1384" spans="1:4" ht="15">
      <c r="A1384" s="607" t="s">
        <v>2289</v>
      </c>
      <c r="B1384" s="608" t="s">
        <v>2003</v>
      </c>
      <c r="C1384" s="624">
        <v>6383.19</v>
      </c>
      <c r="D1384" s="627"/>
    </row>
    <row r="1385" spans="1:4" ht="15">
      <c r="A1385" s="607" t="s">
        <v>2290</v>
      </c>
      <c r="B1385" s="608" t="s">
        <v>2003</v>
      </c>
      <c r="C1385" s="624">
        <v>6383.19</v>
      </c>
      <c r="D1385" s="627"/>
    </row>
    <row r="1386" spans="1:4" ht="15">
      <c r="A1386" s="607" t="s">
        <v>2291</v>
      </c>
      <c r="B1386" s="608" t="s">
        <v>2003</v>
      </c>
      <c r="C1386" s="624">
        <v>6383.19</v>
      </c>
      <c r="D1386" s="627"/>
    </row>
    <row r="1387" spans="1:4" ht="15">
      <c r="A1387" s="607" t="s">
        <v>2292</v>
      </c>
      <c r="B1387" s="608" t="s">
        <v>2003</v>
      </c>
      <c r="C1387" s="624">
        <v>6383.19</v>
      </c>
      <c r="D1387" s="627"/>
    </row>
    <row r="1388" spans="1:4" ht="15">
      <c r="A1388" s="607" t="s">
        <v>2293</v>
      </c>
      <c r="B1388" s="608" t="s">
        <v>2003</v>
      </c>
      <c r="C1388" s="624">
        <v>6383.19</v>
      </c>
      <c r="D1388" s="627"/>
    </row>
    <row r="1389" spans="1:4" ht="15">
      <c r="A1389" s="607" t="s">
        <v>2294</v>
      </c>
      <c r="B1389" s="608" t="s">
        <v>2003</v>
      </c>
      <c r="C1389" s="624">
        <v>6383.19</v>
      </c>
      <c r="D1389" s="627"/>
    </row>
    <row r="1390" spans="1:4" ht="15">
      <c r="A1390" s="607" t="s">
        <v>2295</v>
      </c>
      <c r="B1390" s="608" t="s">
        <v>2003</v>
      </c>
      <c r="C1390" s="624">
        <v>6383.19</v>
      </c>
      <c r="D1390" s="627"/>
    </row>
    <row r="1391" spans="1:4" ht="15">
      <c r="A1391" s="607" t="s">
        <v>2296</v>
      </c>
      <c r="B1391" s="608" t="s">
        <v>2003</v>
      </c>
      <c r="C1391" s="624">
        <v>6383.19</v>
      </c>
      <c r="D1391" s="627"/>
    </row>
    <row r="1392" spans="1:4" ht="15">
      <c r="A1392" s="607" t="s">
        <v>2297</v>
      </c>
      <c r="B1392" s="608" t="s">
        <v>2003</v>
      </c>
      <c r="C1392" s="624">
        <v>6383.19</v>
      </c>
      <c r="D1392" s="627"/>
    </row>
    <row r="1393" spans="1:4" ht="15">
      <c r="A1393" s="607" t="s">
        <v>2298</v>
      </c>
      <c r="B1393" s="608" t="s">
        <v>2003</v>
      </c>
      <c r="C1393" s="624">
        <v>6383.19</v>
      </c>
      <c r="D1393" s="627"/>
    </row>
    <row r="1394" spans="1:4" ht="15">
      <c r="A1394" s="607" t="s">
        <v>2299</v>
      </c>
      <c r="B1394" s="608" t="s">
        <v>2003</v>
      </c>
      <c r="C1394" s="624">
        <v>6383.19</v>
      </c>
      <c r="D1394" s="627"/>
    </row>
    <row r="1395" spans="1:4" ht="15">
      <c r="A1395" s="607" t="s">
        <v>2300</v>
      </c>
      <c r="B1395" s="608" t="s">
        <v>2003</v>
      </c>
      <c r="C1395" s="624">
        <v>7541.16</v>
      </c>
      <c r="D1395" s="627"/>
    </row>
    <row r="1396" spans="1:4" ht="15">
      <c r="A1396" s="607" t="s">
        <v>2301</v>
      </c>
      <c r="B1396" s="608" t="s">
        <v>2003</v>
      </c>
      <c r="C1396" s="624">
        <v>7541.16</v>
      </c>
      <c r="D1396" s="627"/>
    </row>
    <row r="1397" spans="1:4" ht="15">
      <c r="A1397" s="607" t="s">
        <v>2302</v>
      </c>
      <c r="B1397" s="608" t="s">
        <v>2003</v>
      </c>
      <c r="C1397" s="624">
        <v>7541.16</v>
      </c>
      <c r="D1397" s="627"/>
    </row>
    <row r="1398" spans="1:4" ht="15">
      <c r="A1398" s="607" t="s">
        <v>2303</v>
      </c>
      <c r="B1398" s="608" t="s">
        <v>2003</v>
      </c>
      <c r="C1398" s="624">
        <v>7541.16</v>
      </c>
      <c r="D1398" s="627"/>
    </row>
    <row r="1399" spans="1:4" ht="15">
      <c r="A1399" s="607" t="s">
        <v>2304</v>
      </c>
      <c r="B1399" s="608" t="s">
        <v>2003</v>
      </c>
      <c r="C1399" s="624">
        <v>7541.16</v>
      </c>
      <c r="D1399" s="627"/>
    </row>
    <row r="1400" spans="1:4" ht="15">
      <c r="A1400" s="607" t="s">
        <v>2305</v>
      </c>
      <c r="B1400" s="608" t="s">
        <v>2003</v>
      </c>
      <c r="C1400" s="624">
        <v>7541.16</v>
      </c>
      <c r="D1400" s="627"/>
    </row>
    <row r="1401" spans="1:4" ht="15">
      <c r="A1401" s="607" t="s">
        <v>2306</v>
      </c>
      <c r="B1401" s="608" t="s">
        <v>2003</v>
      </c>
      <c r="C1401" s="624">
        <v>7541.16</v>
      </c>
      <c r="D1401" s="627"/>
    </row>
    <row r="1402" spans="1:4" ht="15">
      <c r="A1402" s="607" t="s">
        <v>2307</v>
      </c>
      <c r="B1402" s="608" t="s">
        <v>2003</v>
      </c>
      <c r="C1402" s="624">
        <v>7541.16</v>
      </c>
      <c r="D1402" s="627"/>
    </row>
    <row r="1403" spans="1:4" ht="15">
      <c r="A1403" s="607" t="s">
        <v>2308</v>
      </c>
      <c r="B1403" s="608" t="s">
        <v>2309</v>
      </c>
      <c r="C1403" s="624">
        <v>301333.33</v>
      </c>
      <c r="D1403" s="627"/>
    </row>
    <row r="1404" spans="1:4" ht="15">
      <c r="A1404" s="607" t="s">
        <v>2310</v>
      </c>
      <c r="B1404" s="608" t="s">
        <v>1124</v>
      </c>
      <c r="C1404" s="624">
        <v>1427.12</v>
      </c>
      <c r="D1404" s="627"/>
    </row>
    <row r="1405" spans="1:4" ht="15">
      <c r="A1405" s="607" t="s">
        <v>2311</v>
      </c>
      <c r="B1405" s="608" t="s">
        <v>1124</v>
      </c>
      <c r="C1405" s="624">
        <v>1427.12</v>
      </c>
      <c r="D1405" s="627"/>
    </row>
    <row r="1406" spans="1:4" ht="15">
      <c r="A1406" s="607" t="s">
        <v>2312</v>
      </c>
      <c r="B1406" s="608" t="s">
        <v>1124</v>
      </c>
      <c r="C1406" s="624">
        <v>1427.12</v>
      </c>
      <c r="D1406" s="627"/>
    </row>
    <row r="1407" spans="1:4" ht="15">
      <c r="A1407" s="607" t="s">
        <v>2313</v>
      </c>
      <c r="B1407" s="608" t="s">
        <v>1124</v>
      </c>
      <c r="C1407" s="624">
        <v>1427.12</v>
      </c>
      <c r="D1407" s="627"/>
    </row>
    <row r="1408" spans="1:4" ht="15">
      <c r="A1408" s="607" t="s">
        <v>2314</v>
      </c>
      <c r="B1408" s="608" t="s">
        <v>1124</v>
      </c>
      <c r="C1408" s="624">
        <v>1427.12</v>
      </c>
      <c r="D1408" s="627"/>
    </row>
    <row r="1409" spans="1:4" ht="15">
      <c r="A1409" s="607" t="s">
        <v>2315</v>
      </c>
      <c r="B1409" s="608" t="s">
        <v>1124</v>
      </c>
      <c r="C1409" s="624">
        <v>1427.12</v>
      </c>
      <c r="D1409" s="627"/>
    </row>
    <row r="1410" spans="1:4" ht="15">
      <c r="A1410" s="607" t="s">
        <v>2316</v>
      </c>
      <c r="B1410" s="608" t="s">
        <v>1124</v>
      </c>
      <c r="C1410" s="624">
        <v>1427.12</v>
      </c>
      <c r="D1410" s="627"/>
    </row>
    <row r="1411" spans="1:4" ht="15">
      <c r="A1411" s="607" t="s">
        <v>2317</v>
      </c>
      <c r="B1411" s="608" t="s">
        <v>1124</v>
      </c>
      <c r="C1411" s="624">
        <v>1427.12</v>
      </c>
      <c r="D1411" s="627"/>
    </row>
    <row r="1412" spans="1:4" ht="15">
      <c r="A1412" s="607" t="s">
        <v>2318</v>
      </c>
      <c r="B1412" s="608" t="s">
        <v>1124</v>
      </c>
      <c r="C1412" s="624">
        <v>1427.12</v>
      </c>
      <c r="D1412" s="627"/>
    </row>
    <row r="1413" spans="1:4" ht="15">
      <c r="A1413" s="607" t="s">
        <v>2319</v>
      </c>
      <c r="B1413" s="608" t="s">
        <v>1124</v>
      </c>
      <c r="C1413" s="624">
        <v>1427.12</v>
      </c>
      <c r="D1413" s="627"/>
    </row>
    <row r="1414" spans="1:4" ht="15">
      <c r="A1414" s="607" t="s">
        <v>2320</v>
      </c>
      <c r="B1414" s="608" t="s">
        <v>1124</v>
      </c>
      <c r="C1414" s="624">
        <v>1427.12</v>
      </c>
      <c r="D1414" s="627"/>
    </row>
    <row r="1415" spans="1:4" ht="15">
      <c r="A1415" s="607" t="s">
        <v>2321</v>
      </c>
      <c r="B1415" s="608" t="s">
        <v>1124</v>
      </c>
      <c r="C1415" s="624">
        <v>1427.12</v>
      </c>
      <c r="D1415" s="627"/>
    </row>
    <row r="1416" spans="1:4" ht="15">
      <c r="A1416" s="607" t="s">
        <v>2322</v>
      </c>
      <c r="B1416" s="608" t="s">
        <v>1124</v>
      </c>
      <c r="C1416" s="624">
        <v>1427.12</v>
      </c>
      <c r="D1416" s="627"/>
    </row>
    <row r="1417" spans="1:4" ht="15">
      <c r="A1417" s="607" t="s">
        <v>2323</v>
      </c>
      <c r="B1417" s="608" t="s">
        <v>1124</v>
      </c>
      <c r="C1417" s="624">
        <v>1427.12</v>
      </c>
      <c r="D1417" s="627"/>
    </row>
    <row r="1418" spans="1:4" ht="15">
      <c r="A1418" s="607" t="s">
        <v>2324</v>
      </c>
      <c r="B1418" s="608" t="s">
        <v>1124</v>
      </c>
      <c r="C1418" s="624">
        <v>1427.12</v>
      </c>
      <c r="D1418" s="627"/>
    </row>
    <row r="1419" spans="1:4" ht="15">
      <c r="A1419" s="607" t="s">
        <v>2325</v>
      </c>
      <c r="B1419" s="608" t="s">
        <v>1124</v>
      </c>
      <c r="C1419" s="624">
        <v>1427.12</v>
      </c>
      <c r="D1419" s="627"/>
    </row>
    <row r="1420" spans="1:4" ht="15">
      <c r="A1420" s="607" t="s">
        <v>2326</v>
      </c>
      <c r="B1420" s="608" t="s">
        <v>1124</v>
      </c>
      <c r="C1420" s="624">
        <v>1427.12</v>
      </c>
      <c r="D1420" s="627"/>
    </row>
    <row r="1421" spans="1:4" ht="15">
      <c r="A1421" s="607" t="s">
        <v>2327</v>
      </c>
      <c r="B1421" s="608" t="s">
        <v>1124</v>
      </c>
      <c r="C1421" s="624">
        <v>1427.12</v>
      </c>
      <c r="D1421" s="627"/>
    </row>
    <row r="1422" spans="1:4" ht="15">
      <c r="A1422" s="607" t="s">
        <v>2328</v>
      </c>
      <c r="B1422" s="608" t="s">
        <v>1124</v>
      </c>
      <c r="C1422" s="624">
        <v>1427.12</v>
      </c>
      <c r="D1422" s="627"/>
    </row>
    <row r="1423" spans="1:4" ht="15">
      <c r="A1423" s="607" t="s">
        <v>2329</v>
      </c>
      <c r="B1423" s="608" t="s">
        <v>1124</v>
      </c>
      <c r="C1423" s="624">
        <v>1427.12</v>
      </c>
      <c r="D1423" s="627"/>
    </row>
    <row r="1424" spans="1:4" ht="15">
      <c r="A1424" s="607" t="s">
        <v>2330</v>
      </c>
      <c r="B1424" s="608" t="s">
        <v>1124</v>
      </c>
      <c r="C1424" s="624">
        <v>1427.12</v>
      </c>
      <c r="D1424" s="627"/>
    </row>
    <row r="1425" spans="1:4" ht="15">
      <c r="A1425" s="607" t="s">
        <v>2331</v>
      </c>
      <c r="B1425" s="608" t="s">
        <v>1124</v>
      </c>
      <c r="C1425" s="624">
        <v>1427.12</v>
      </c>
      <c r="D1425" s="627"/>
    </row>
    <row r="1426" spans="1:4" ht="15">
      <c r="A1426" s="607" t="s">
        <v>2332</v>
      </c>
      <c r="B1426" s="608" t="s">
        <v>1124</v>
      </c>
      <c r="C1426" s="624">
        <v>1427.12</v>
      </c>
      <c r="D1426" s="627"/>
    </row>
    <row r="1427" spans="1:4" ht="15">
      <c r="A1427" s="607" t="s">
        <v>2333</v>
      </c>
      <c r="B1427" s="608" t="s">
        <v>1124</v>
      </c>
      <c r="C1427" s="624">
        <v>1427.12</v>
      </c>
      <c r="D1427" s="627"/>
    </row>
    <row r="1428" spans="1:4" ht="15">
      <c r="A1428" s="607" t="s">
        <v>2334</v>
      </c>
      <c r="B1428" s="608" t="s">
        <v>1124</v>
      </c>
      <c r="C1428" s="624">
        <v>1427.12</v>
      </c>
      <c r="D1428" s="627"/>
    </row>
    <row r="1429" spans="1:4" ht="15">
      <c r="A1429" s="607" t="s">
        <v>2335</v>
      </c>
      <c r="B1429" s="608" t="s">
        <v>1124</v>
      </c>
      <c r="C1429" s="624">
        <v>1427.12</v>
      </c>
      <c r="D1429" s="627"/>
    </row>
    <row r="1430" spans="1:4" ht="15">
      <c r="A1430" s="607" t="s">
        <v>2336</v>
      </c>
      <c r="B1430" s="608" t="s">
        <v>1124</v>
      </c>
      <c r="C1430" s="624">
        <v>1427.07</v>
      </c>
      <c r="D1430" s="627"/>
    </row>
    <row r="1431" spans="1:4" ht="15">
      <c r="A1431" s="607" t="s">
        <v>2337</v>
      </c>
      <c r="B1431" s="608" t="s">
        <v>1124</v>
      </c>
      <c r="C1431" s="624">
        <v>1427.12</v>
      </c>
      <c r="D1431" s="627"/>
    </row>
    <row r="1432" spans="1:4" ht="15">
      <c r="A1432" s="607" t="s">
        <v>2338</v>
      </c>
      <c r="B1432" s="608" t="s">
        <v>1124</v>
      </c>
      <c r="C1432" s="624">
        <v>1427.12</v>
      </c>
      <c r="D1432" s="627"/>
    </row>
    <row r="1433" spans="1:4" ht="15">
      <c r="A1433" s="607" t="s">
        <v>2339</v>
      </c>
      <c r="B1433" s="608" t="s">
        <v>1124</v>
      </c>
      <c r="C1433" s="624">
        <v>1427.12</v>
      </c>
      <c r="D1433" s="627"/>
    </row>
    <row r="1434" spans="1:4" ht="15">
      <c r="A1434" s="607" t="s">
        <v>2340</v>
      </c>
      <c r="B1434" s="608" t="s">
        <v>1124</v>
      </c>
      <c r="C1434" s="624">
        <v>1427.12</v>
      </c>
      <c r="D1434" s="627"/>
    </row>
    <row r="1435" spans="1:4" ht="15">
      <c r="A1435" s="607" t="s">
        <v>2341</v>
      </c>
      <c r="B1435" s="608" t="s">
        <v>1124</v>
      </c>
      <c r="C1435" s="624">
        <v>1427.12</v>
      </c>
      <c r="D1435" s="627"/>
    </row>
    <row r="1436" spans="1:4" ht="15">
      <c r="A1436" s="607" t="s">
        <v>2342</v>
      </c>
      <c r="B1436" s="608" t="s">
        <v>2003</v>
      </c>
      <c r="C1436" s="624">
        <v>7348.8</v>
      </c>
      <c r="D1436" s="627"/>
    </row>
    <row r="1437" spans="1:4" ht="15">
      <c r="A1437" s="607" t="s">
        <v>2343</v>
      </c>
      <c r="B1437" s="608" t="s">
        <v>2003</v>
      </c>
      <c r="C1437" s="624">
        <v>7348.8</v>
      </c>
      <c r="D1437" s="627"/>
    </row>
    <row r="1438" spans="1:4" ht="15">
      <c r="A1438" s="607" t="s">
        <v>2344</v>
      </c>
      <c r="B1438" s="608" t="s">
        <v>2003</v>
      </c>
      <c r="C1438" s="624">
        <v>7348.8</v>
      </c>
      <c r="D1438" s="627"/>
    </row>
    <row r="1439" spans="1:4" ht="15">
      <c r="A1439" s="607" t="s">
        <v>2345</v>
      </c>
      <c r="B1439" s="608" t="s">
        <v>2003</v>
      </c>
      <c r="C1439" s="624">
        <v>7348.8</v>
      </c>
      <c r="D1439" s="627"/>
    </row>
    <row r="1440" spans="1:4" ht="15">
      <c r="A1440" s="607" t="s">
        <v>2346</v>
      </c>
      <c r="B1440" s="608" t="s">
        <v>2003</v>
      </c>
      <c r="C1440" s="624">
        <v>7348.8</v>
      </c>
      <c r="D1440" s="627"/>
    </row>
    <row r="1441" spans="1:4" ht="15">
      <c r="A1441" s="607" t="s">
        <v>2347</v>
      </c>
      <c r="B1441" s="608" t="s">
        <v>2003</v>
      </c>
      <c r="C1441" s="624">
        <v>7348.8</v>
      </c>
      <c r="D1441" s="627"/>
    </row>
    <row r="1442" spans="1:4" ht="15">
      <c r="A1442" s="607" t="s">
        <v>2348</v>
      </c>
      <c r="B1442" s="608" t="s">
        <v>2003</v>
      </c>
      <c r="C1442" s="624">
        <v>7348.8</v>
      </c>
      <c r="D1442" s="627"/>
    </row>
    <row r="1443" spans="1:4" ht="15">
      <c r="A1443" s="607" t="s">
        <v>2349</v>
      </c>
      <c r="B1443" s="608" t="s">
        <v>2003</v>
      </c>
      <c r="C1443" s="624">
        <v>7348.8</v>
      </c>
      <c r="D1443" s="627"/>
    </row>
    <row r="1444" spans="1:4" ht="15">
      <c r="A1444" s="607" t="s">
        <v>2350</v>
      </c>
      <c r="B1444" s="608" t="s">
        <v>2003</v>
      </c>
      <c r="C1444" s="624">
        <v>7348.8</v>
      </c>
      <c r="D1444" s="627"/>
    </row>
    <row r="1445" spans="1:4" ht="15">
      <c r="A1445" s="607" t="s">
        <v>2351</v>
      </c>
      <c r="B1445" s="608" t="s">
        <v>2003</v>
      </c>
      <c r="C1445" s="624">
        <v>7348.8</v>
      </c>
      <c r="D1445" s="627"/>
    </row>
    <row r="1446" spans="1:4" ht="15">
      <c r="A1446" s="607" t="s">
        <v>2352</v>
      </c>
      <c r="B1446" s="608" t="s">
        <v>2003</v>
      </c>
      <c r="C1446" s="624">
        <v>7348.8</v>
      </c>
      <c r="D1446" s="627"/>
    </row>
    <row r="1447" spans="1:4" ht="15">
      <c r="A1447" s="607" t="s">
        <v>2353</v>
      </c>
      <c r="B1447" s="608" t="s">
        <v>2003</v>
      </c>
      <c r="C1447" s="624">
        <v>7348.8</v>
      </c>
      <c r="D1447" s="627"/>
    </row>
    <row r="1448" spans="1:4" ht="15">
      <c r="A1448" s="607" t="s">
        <v>2354</v>
      </c>
      <c r="B1448" s="608" t="s">
        <v>2003</v>
      </c>
      <c r="C1448" s="624">
        <v>7348.8</v>
      </c>
      <c r="D1448" s="627"/>
    </row>
    <row r="1449" spans="1:4" ht="15">
      <c r="A1449" s="607" t="s">
        <v>2355</v>
      </c>
      <c r="B1449" s="608" t="s">
        <v>2003</v>
      </c>
      <c r="C1449" s="624">
        <v>7348.8</v>
      </c>
      <c r="D1449" s="627"/>
    </row>
    <row r="1450" spans="1:4" ht="15">
      <c r="A1450" s="607" t="s">
        <v>2356</v>
      </c>
      <c r="B1450" s="608" t="s">
        <v>2003</v>
      </c>
      <c r="C1450" s="624">
        <v>7348.8</v>
      </c>
      <c r="D1450" s="627"/>
    </row>
    <row r="1451" spans="1:4" ht="15">
      <c r="A1451" s="607" t="s">
        <v>2357</v>
      </c>
      <c r="B1451" s="608" t="s">
        <v>2003</v>
      </c>
      <c r="C1451" s="624">
        <v>7348.8</v>
      </c>
      <c r="D1451" s="627"/>
    </row>
    <row r="1452" spans="1:4" ht="15">
      <c r="A1452" s="607" t="s">
        <v>2358</v>
      </c>
      <c r="B1452" s="608" t="s">
        <v>2003</v>
      </c>
      <c r="C1452" s="624">
        <v>7348.8</v>
      </c>
      <c r="D1452" s="627"/>
    </row>
    <row r="1453" spans="1:4" ht="15">
      <c r="A1453" s="607" t="s">
        <v>2359</v>
      </c>
      <c r="B1453" s="608" t="s">
        <v>2003</v>
      </c>
      <c r="C1453" s="624">
        <v>7348.8</v>
      </c>
      <c r="D1453" s="627"/>
    </row>
    <row r="1454" spans="1:4" ht="15">
      <c r="A1454" s="607" t="s">
        <v>2360</v>
      </c>
      <c r="B1454" s="608" t="s">
        <v>2003</v>
      </c>
      <c r="C1454" s="624">
        <v>7348.8</v>
      </c>
      <c r="D1454" s="627"/>
    </row>
    <row r="1455" spans="1:4" ht="15">
      <c r="A1455" s="607" t="s">
        <v>2361</v>
      </c>
      <c r="B1455" s="608" t="s">
        <v>2003</v>
      </c>
      <c r="C1455" s="624">
        <v>7348.8</v>
      </c>
      <c r="D1455" s="627"/>
    </row>
    <row r="1456" spans="1:4" ht="15">
      <c r="A1456" s="607" t="s">
        <v>2362</v>
      </c>
      <c r="B1456" s="608" t="s">
        <v>2003</v>
      </c>
      <c r="C1456" s="624">
        <v>7348.8</v>
      </c>
      <c r="D1456" s="627"/>
    </row>
    <row r="1457" spans="1:4" ht="15">
      <c r="A1457" s="607" t="s">
        <v>2363</v>
      </c>
      <c r="B1457" s="608" t="s">
        <v>2003</v>
      </c>
      <c r="C1457" s="624">
        <v>7348.8</v>
      </c>
      <c r="D1457" s="627"/>
    </row>
    <row r="1458" spans="1:4" ht="15">
      <c r="A1458" s="607" t="s">
        <v>2364</v>
      </c>
      <c r="B1458" s="608" t="s">
        <v>2003</v>
      </c>
      <c r="C1458" s="624">
        <v>7348.8</v>
      </c>
      <c r="D1458" s="627"/>
    </row>
    <row r="1459" spans="1:4" ht="15">
      <c r="A1459" s="607" t="s">
        <v>2365</v>
      </c>
      <c r="B1459" s="608" t="s">
        <v>2003</v>
      </c>
      <c r="C1459" s="624">
        <v>7348.8</v>
      </c>
      <c r="D1459" s="627"/>
    </row>
    <row r="1460" spans="1:4" ht="15">
      <c r="A1460" s="607" t="s">
        <v>2366</v>
      </c>
      <c r="B1460" s="608" t="s">
        <v>2003</v>
      </c>
      <c r="C1460" s="624">
        <v>7348.8</v>
      </c>
      <c r="D1460" s="627"/>
    </row>
    <row r="1461" spans="1:4" ht="15">
      <c r="A1461" s="607" t="s">
        <v>2367</v>
      </c>
      <c r="B1461" s="608" t="s">
        <v>2003</v>
      </c>
      <c r="C1461" s="624">
        <v>7348.8</v>
      </c>
      <c r="D1461" s="627"/>
    </row>
    <row r="1462" spans="1:4" ht="15">
      <c r="A1462" s="607" t="s">
        <v>2368</v>
      </c>
      <c r="B1462" s="608" t="s">
        <v>2003</v>
      </c>
      <c r="C1462" s="624">
        <v>7348.8</v>
      </c>
      <c r="D1462" s="627"/>
    </row>
    <row r="1463" spans="1:4" ht="15">
      <c r="A1463" s="607" t="s">
        <v>2369</v>
      </c>
      <c r="B1463" s="608" t="s">
        <v>2003</v>
      </c>
      <c r="C1463" s="624">
        <v>7348.8</v>
      </c>
      <c r="D1463" s="627"/>
    </row>
    <row r="1464" spans="1:4" ht="15">
      <c r="A1464" s="607" t="s">
        <v>2370</v>
      </c>
      <c r="B1464" s="608" t="s">
        <v>2003</v>
      </c>
      <c r="C1464" s="624">
        <v>7348.8</v>
      </c>
      <c r="D1464" s="627"/>
    </row>
    <row r="1465" spans="1:4" ht="15">
      <c r="A1465" s="607" t="s">
        <v>2371</v>
      </c>
      <c r="B1465" s="608" t="s">
        <v>2003</v>
      </c>
      <c r="C1465" s="624">
        <v>7348.8</v>
      </c>
      <c r="D1465" s="627"/>
    </row>
    <row r="1466" spans="1:4" ht="15">
      <c r="A1466" s="607" t="s">
        <v>2372</v>
      </c>
      <c r="B1466" s="608" t="s">
        <v>2003</v>
      </c>
      <c r="C1466" s="624">
        <v>7348.8</v>
      </c>
      <c r="D1466" s="627"/>
    </row>
    <row r="1467" spans="1:4" ht="15">
      <c r="A1467" s="607" t="s">
        <v>2373</v>
      </c>
      <c r="B1467" s="608" t="s">
        <v>2003</v>
      </c>
      <c r="C1467" s="624">
        <v>7348.8</v>
      </c>
      <c r="D1467" s="627"/>
    </row>
    <row r="1468" spans="1:4" ht="15">
      <c r="A1468" s="607" t="s">
        <v>2374</v>
      </c>
      <c r="B1468" s="608" t="s">
        <v>2003</v>
      </c>
      <c r="C1468" s="624">
        <v>7348.8</v>
      </c>
      <c r="D1468" s="627"/>
    </row>
    <row r="1469" spans="1:4" ht="15">
      <c r="A1469" s="607" t="s">
        <v>2375</v>
      </c>
      <c r="B1469" s="608" t="s">
        <v>2003</v>
      </c>
      <c r="C1469" s="624">
        <v>7348.8</v>
      </c>
      <c r="D1469" s="627"/>
    </row>
    <row r="1470" spans="1:4" ht="15">
      <c r="A1470" s="607" t="s">
        <v>2376</v>
      </c>
      <c r="B1470" s="608" t="s">
        <v>2003</v>
      </c>
      <c r="C1470" s="624">
        <v>7348.8</v>
      </c>
      <c r="D1470" s="627"/>
    </row>
    <row r="1471" spans="1:4" ht="15">
      <c r="A1471" s="607" t="s">
        <v>2377</v>
      </c>
      <c r="B1471" s="608" t="s">
        <v>2003</v>
      </c>
      <c r="C1471" s="624">
        <v>7348.8</v>
      </c>
      <c r="D1471" s="627"/>
    </row>
    <row r="1472" spans="1:4" ht="15">
      <c r="A1472" s="607" t="s">
        <v>2378</v>
      </c>
      <c r="B1472" s="608" t="s">
        <v>2003</v>
      </c>
      <c r="C1472" s="624">
        <v>7348.8</v>
      </c>
      <c r="D1472" s="627"/>
    </row>
    <row r="1473" spans="1:4" ht="15">
      <c r="A1473" s="607" t="s">
        <v>2379</v>
      </c>
      <c r="B1473" s="608" t="s">
        <v>2003</v>
      </c>
      <c r="C1473" s="624">
        <v>7348.8</v>
      </c>
      <c r="D1473" s="627"/>
    </row>
    <row r="1474" spans="1:4" ht="15">
      <c r="A1474" s="607" t="s">
        <v>2380</v>
      </c>
      <c r="B1474" s="608" t="s">
        <v>2003</v>
      </c>
      <c r="C1474" s="624">
        <v>7348.8</v>
      </c>
      <c r="D1474" s="627"/>
    </row>
    <row r="1475" spans="1:4" ht="15">
      <c r="A1475" s="607" t="s">
        <v>2381</v>
      </c>
      <c r="B1475" s="608" t="s">
        <v>2003</v>
      </c>
      <c r="C1475" s="624">
        <v>7348.8</v>
      </c>
      <c r="D1475" s="627"/>
    </row>
    <row r="1476" spans="1:4" ht="15">
      <c r="A1476" s="607" t="s">
        <v>2382</v>
      </c>
      <c r="B1476" s="608" t="s">
        <v>2003</v>
      </c>
      <c r="C1476" s="624">
        <v>7348.8</v>
      </c>
      <c r="D1476" s="627"/>
    </row>
    <row r="1477" spans="1:4" ht="15">
      <c r="A1477" s="607" t="s">
        <v>2383</v>
      </c>
      <c r="B1477" s="608" t="s">
        <v>2003</v>
      </c>
      <c r="C1477" s="624">
        <v>7348.8</v>
      </c>
      <c r="D1477" s="627"/>
    </row>
    <row r="1478" spans="1:4" ht="15">
      <c r="A1478" s="607" t="s">
        <v>2384</v>
      </c>
      <c r="B1478" s="608" t="s">
        <v>2003</v>
      </c>
      <c r="C1478" s="624">
        <v>7348.8</v>
      </c>
      <c r="D1478" s="627"/>
    </row>
    <row r="1479" spans="1:4" ht="15">
      <c r="A1479" s="607" t="s">
        <v>2385</v>
      </c>
      <c r="B1479" s="608" t="s">
        <v>2003</v>
      </c>
      <c r="C1479" s="624">
        <v>7348.8</v>
      </c>
      <c r="D1479" s="627"/>
    </row>
    <row r="1480" spans="1:4" ht="15">
      <c r="A1480" s="607" t="s">
        <v>2386</v>
      </c>
      <c r="B1480" s="608" t="s">
        <v>2003</v>
      </c>
      <c r="C1480" s="624">
        <v>7348.8</v>
      </c>
      <c r="D1480" s="627"/>
    </row>
    <row r="1481" spans="1:4" ht="15">
      <c r="A1481" s="607" t="s">
        <v>2387</v>
      </c>
      <c r="B1481" s="608" t="s">
        <v>2003</v>
      </c>
      <c r="C1481" s="624">
        <v>7348.8</v>
      </c>
      <c r="D1481" s="627"/>
    </row>
    <row r="1482" spans="1:4" ht="15">
      <c r="A1482" s="607" t="s">
        <v>2388</v>
      </c>
      <c r="B1482" s="608" t="s">
        <v>1844</v>
      </c>
      <c r="C1482" s="624">
        <v>939.41</v>
      </c>
      <c r="D1482" s="627"/>
    </row>
    <row r="1483" spans="1:4" ht="15">
      <c r="A1483" s="607" t="s">
        <v>2389</v>
      </c>
      <c r="B1483" s="608" t="s">
        <v>1844</v>
      </c>
      <c r="C1483" s="624">
        <v>939.41</v>
      </c>
      <c r="D1483" s="627"/>
    </row>
    <row r="1484" spans="1:4" ht="15">
      <c r="A1484" s="607" t="s">
        <v>2390</v>
      </c>
      <c r="B1484" s="608" t="s">
        <v>1844</v>
      </c>
      <c r="C1484" s="624">
        <v>939.41</v>
      </c>
      <c r="D1484" s="627"/>
    </row>
    <row r="1485" spans="1:4" ht="15">
      <c r="A1485" s="607" t="s">
        <v>2391</v>
      </c>
      <c r="B1485" s="608" t="s">
        <v>1844</v>
      </c>
      <c r="C1485" s="624">
        <v>939.41</v>
      </c>
      <c r="D1485" s="627"/>
    </row>
    <row r="1486" spans="1:4" ht="15">
      <c r="A1486" s="607" t="s">
        <v>2392</v>
      </c>
      <c r="B1486" s="608" t="s">
        <v>1844</v>
      </c>
      <c r="C1486" s="624">
        <v>939.41</v>
      </c>
      <c r="D1486" s="627"/>
    </row>
    <row r="1487" spans="1:4" ht="15">
      <c r="A1487" s="607" t="s">
        <v>2393</v>
      </c>
      <c r="B1487" s="608" t="s">
        <v>1844</v>
      </c>
      <c r="C1487" s="624">
        <v>939.41</v>
      </c>
      <c r="D1487" s="627"/>
    </row>
    <row r="1488" spans="1:4" ht="15">
      <c r="A1488" s="607" t="s">
        <v>2394</v>
      </c>
      <c r="B1488" s="608" t="s">
        <v>1844</v>
      </c>
      <c r="C1488" s="624">
        <v>939.41</v>
      </c>
      <c r="D1488" s="627"/>
    </row>
    <row r="1489" spans="1:4" ht="15">
      <c r="A1489" s="607" t="s">
        <v>2395</v>
      </c>
      <c r="B1489" s="608" t="s">
        <v>1844</v>
      </c>
      <c r="C1489" s="624">
        <v>939.41</v>
      </c>
      <c r="D1489" s="627"/>
    </row>
    <row r="1490" spans="1:4" ht="15">
      <c r="A1490" s="607" t="s">
        <v>2396</v>
      </c>
      <c r="B1490" s="608" t="s">
        <v>1844</v>
      </c>
      <c r="C1490" s="624">
        <v>939.41</v>
      </c>
      <c r="D1490" s="627"/>
    </row>
    <row r="1491" spans="1:4" ht="15">
      <c r="A1491" s="607" t="s">
        <v>2397</v>
      </c>
      <c r="B1491" s="608" t="s">
        <v>1844</v>
      </c>
      <c r="C1491" s="624">
        <v>939.41</v>
      </c>
      <c r="D1491" s="627"/>
    </row>
    <row r="1492" spans="1:4" ht="15">
      <c r="A1492" s="607" t="s">
        <v>2398</v>
      </c>
      <c r="B1492" s="608" t="s">
        <v>1844</v>
      </c>
      <c r="C1492" s="624">
        <v>939.41</v>
      </c>
      <c r="D1492" s="627"/>
    </row>
    <row r="1493" spans="1:4" ht="15">
      <c r="A1493" s="607" t="s">
        <v>2399</v>
      </c>
      <c r="B1493" s="608" t="s">
        <v>1844</v>
      </c>
      <c r="C1493" s="624">
        <v>939.41</v>
      </c>
      <c r="D1493" s="627"/>
    </row>
    <row r="1494" spans="1:4" ht="15">
      <c r="A1494" s="607" t="s">
        <v>2400</v>
      </c>
      <c r="B1494" s="608" t="s">
        <v>1844</v>
      </c>
      <c r="C1494" s="624">
        <v>939.41</v>
      </c>
      <c r="D1494" s="627"/>
    </row>
    <row r="1495" spans="1:4" ht="15">
      <c r="A1495" s="607" t="s">
        <v>2401</v>
      </c>
      <c r="B1495" s="608" t="s">
        <v>1844</v>
      </c>
      <c r="C1495" s="624">
        <v>939.41</v>
      </c>
      <c r="D1495" s="627"/>
    </row>
    <row r="1496" spans="1:4" ht="15">
      <c r="A1496" s="607" t="s">
        <v>2402</v>
      </c>
      <c r="B1496" s="608" t="s">
        <v>1844</v>
      </c>
      <c r="C1496" s="624">
        <v>939.41</v>
      </c>
      <c r="D1496" s="627"/>
    </row>
    <row r="1497" spans="1:4" ht="15">
      <c r="A1497" s="607" t="s">
        <v>2403</v>
      </c>
      <c r="B1497" s="608" t="s">
        <v>1844</v>
      </c>
      <c r="C1497" s="624">
        <v>939.41</v>
      </c>
      <c r="D1497" s="627"/>
    </row>
    <row r="1498" spans="1:4" ht="15">
      <c r="A1498" s="607" t="s">
        <v>2404</v>
      </c>
      <c r="B1498" s="608" t="s">
        <v>1844</v>
      </c>
      <c r="C1498" s="624">
        <v>939.41</v>
      </c>
      <c r="D1498" s="627"/>
    </row>
    <row r="1499" spans="1:4" ht="15">
      <c r="A1499" s="607" t="s">
        <v>2405</v>
      </c>
      <c r="B1499" s="608" t="s">
        <v>1844</v>
      </c>
      <c r="C1499" s="624">
        <v>939.41</v>
      </c>
      <c r="D1499" s="627"/>
    </row>
    <row r="1500" spans="1:4" ht="15">
      <c r="A1500" s="607" t="s">
        <v>2406</v>
      </c>
      <c r="B1500" s="608" t="s">
        <v>1844</v>
      </c>
      <c r="C1500" s="624">
        <v>939.41</v>
      </c>
      <c r="D1500" s="627"/>
    </row>
    <row r="1501" spans="1:4" ht="15">
      <c r="A1501" s="607" t="s">
        <v>2407</v>
      </c>
      <c r="B1501" s="608" t="s">
        <v>1844</v>
      </c>
      <c r="C1501" s="624">
        <v>939.41</v>
      </c>
      <c r="D1501" s="627"/>
    </row>
    <row r="1502" spans="1:4" ht="15">
      <c r="A1502" s="607" t="s">
        <v>2408</v>
      </c>
      <c r="B1502" s="608" t="s">
        <v>1844</v>
      </c>
      <c r="C1502" s="624">
        <v>939.41</v>
      </c>
      <c r="D1502" s="627"/>
    </row>
    <row r="1503" spans="1:4" ht="15">
      <c r="A1503" s="607" t="s">
        <v>2409</v>
      </c>
      <c r="B1503" s="608" t="s">
        <v>1844</v>
      </c>
      <c r="C1503" s="624">
        <v>939.41</v>
      </c>
      <c r="D1503" s="627"/>
    </row>
    <row r="1504" spans="1:4" ht="15">
      <c r="A1504" s="607" t="s">
        <v>2410</v>
      </c>
      <c r="B1504" s="608" t="s">
        <v>1844</v>
      </c>
      <c r="C1504" s="624">
        <v>939.41</v>
      </c>
      <c r="D1504" s="627"/>
    </row>
    <row r="1505" spans="1:4" ht="15">
      <c r="A1505" s="607" t="s">
        <v>2411</v>
      </c>
      <c r="B1505" s="608" t="s">
        <v>1844</v>
      </c>
      <c r="C1505" s="624">
        <v>939.41</v>
      </c>
      <c r="D1505" s="627"/>
    </row>
    <row r="1506" spans="1:4" ht="15">
      <c r="A1506" s="607" t="s">
        <v>2412</v>
      </c>
      <c r="B1506" s="608" t="s">
        <v>1844</v>
      </c>
      <c r="C1506" s="624">
        <v>939.41</v>
      </c>
      <c r="D1506" s="627"/>
    </row>
    <row r="1507" spans="1:4" ht="15">
      <c r="A1507" s="607" t="s">
        <v>2413</v>
      </c>
      <c r="B1507" s="608" t="s">
        <v>2414</v>
      </c>
      <c r="C1507" s="624">
        <v>1474.65</v>
      </c>
      <c r="D1507" s="627"/>
    </row>
    <row r="1508" spans="1:4" ht="15">
      <c r="A1508" s="607" t="s">
        <v>2415</v>
      </c>
      <c r="B1508" s="608" t="s">
        <v>2414</v>
      </c>
      <c r="C1508" s="624">
        <v>1474.65</v>
      </c>
      <c r="D1508" s="627"/>
    </row>
    <row r="1509" spans="1:4" ht="15">
      <c r="A1509" s="607" t="s">
        <v>2416</v>
      </c>
      <c r="B1509" s="608" t="s">
        <v>2414</v>
      </c>
      <c r="C1509" s="624">
        <v>1474.65</v>
      </c>
      <c r="D1509" s="627"/>
    </row>
    <row r="1510" spans="1:4" ht="15">
      <c r="A1510" s="607" t="s">
        <v>2417</v>
      </c>
      <c r="B1510" s="608" t="s">
        <v>2414</v>
      </c>
      <c r="C1510" s="624">
        <v>1474.65</v>
      </c>
      <c r="D1510" s="627"/>
    </row>
    <row r="1511" spans="1:4" ht="15">
      <c r="A1511" s="607" t="s">
        <v>2418</v>
      </c>
      <c r="B1511" s="608" t="s">
        <v>2414</v>
      </c>
      <c r="C1511" s="624">
        <v>1474.65</v>
      </c>
      <c r="D1511" s="627"/>
    </row>
    <row r="1512" spans="1:4" ht="15">
      <c r="A1512" s="607" t="s">
        <v>2419</v>
      </c>
      <c r="B1512" s="608" t="s">
        <v>2414</v>
      </c>
      <c r="C1512" s="624">
        <v>1474.65</v>
      </c>
      <c r="D1512" s="627"/>
    </row>
    <row r="1513" spans="1:4" ht="15">
      <c r="A1513" s="607" t="s">
        <v>2420</v>
      </c>
      <c r="B1513" s="608" t="s">
        <v>1875</v>
      </c>
      <c r="C1513" s="624">
        <v>11453.11</v>
      </c>
      <c r="D1513" s="627"/>
    </row>
    <row r="1514" spans="1:4" ht="15">
      <c r="A1514" s="607" t="s">
        <v>2421</v>
      </c>
      <c r="B1514" s="608" t="s">
        <v>1875</v>
      </c>
      <c r="C1514" s="624">
        <v>11453.11</v>
      </c>
      <c r="D1514" s="627"/>
    </row>
    <row r="1515" spans="1:4" ht="15">
      <c r="A1515" s="607" t="s">
        <v>2422</v>
      </c>
      <c r="B1515" s="608" t="s">
        <v>1875</v>
      </c>
      <c r="C1515" s="624">
        <v>11453.11</v>
      </c>
      <c r="D1515" s="627"/>
    </row>
    <row r="1516" spans="1:4" ht="15">
      <c r="A1516" s="607" t="s">
        <v>2423</v>
      </c>
      <c r="B1516" s="608" t="s">
        <v>1875</v>
      </c>
      <c r="C1516" s="624">
        <v>11453.11</v>
      </c>
      <c r="D1516" s="627"/>
    </row>
    <row r="1517" spans="1:4" ht="15">
      <c r="A1517" s="607" t="s">
        <v>2424</v>
      </c>
      <c r="B1517" s="608" t="s">
        <v>1875</v>
      </c>
      <c r="C1517" s="624">
        <v>11453.11</v>
      </c>
      <c r="D1517" s="627"/>
    </row>
    <row r="1518" spans="1:4" ht="15">
      <c r="A1518" s="607" t="s">
        <v>2425</v>
      </c>
      <c r="B1518" s="608" t="s">
        <v>2426</v>
      </c>
      <c r="C1518" s="624">
        <v>3493.61</v>
      </c>
      <c r="D1518" s="627"/>
    </row>
    <row r="1519" spans="1:4" ht="15">
      <c r="A1519" s="607" t="s">
        <v>2427</v>
      </c>
      <c r="B1519" s="608" t="s">
        <v>2426</v>
      </c>
      <c r="C1519" s="624">
        <v>3493.58</v>
      </c>
      <c r="D1519" s="627"/>
    </row>
    <row r="1520" spans="1:4" ht="15">
      <c r="A1520" s="607" t="s">
        <v>2428</v>
      </c>
      <c r="B1520" s="608" t="s">
        <v>2426</v>
      </c>
      <c r="C1520" s="624">
        <v>3493.58</v>
      </c>
      <c r="D1520" s="627"/>
    </row>
    <row r="1521" spans="1:4" ht="15">
      <c r="A1521" s="607" t="s">
        <v>2429</v>
      </c>
      <c r="B1521" s="608" t="s">
        <v>2426</v>
      </c>
      <c r="C1521" s="624">
        <v>3493.58</v>
      </c>
      <c r="D1521" s="627"/>
    </row>
    <row r="1522" spans="1:4" ht="15">
      <c r="A1522" s="607" t="s">
        <v>2430</v>
      </c>
      <c r="B1522" s="608" t="s">
        <v>2426</v>
      </c>
      <c r="C1522" s="624">
        <v>3493.58</v>
      </c>
      <c r="D1522" s="627"/>
    </row>
    <row r="1523" spans="1:4" ht="15">
      <c r="A1523" s="607" t="s">
        <v>2431</v>
      </c>
      <c r="B1523" s="608" t="s">
        <v>2426</v>
      </c>
      <c r="C1523" s="624">
        <v>3493.58</v>
      </c>
      <c r="D1523" s="627"/>
    </row>
    <row r="1524" spans="1:4" ht="15">
      <c r="A1524" s="607" t="s">
        <v>2432</v>
      </c>
      <c r="B1524" s="608" t="s">
        <v>2433</v>
      </c>
      <c r="C1524" s="624">
        <v>2184.67</v>
      </c>
      <c r="D1524" s="627"/>
    </row>
    <row r="1525" spans="1:4" ht="15">
      <c r="A1525" s="607" t="s">
        <v>2434</v>
      </c>
      <c r="B1525" s="608" t="s">
        <v>2433</v>
      </c>
      <c r="C1525" s="624">
        <v>2184.67</v>
      </c>
      <c r="D1525" s="627"/>
    </row>
    <row r="1526" spans="1:4" ht="15">
      <c r="A1526" s="607" t="s">
        <v>2435</v>
      </c>
      <c r="B1526" s="608" t="s">
        <v>2433</v>
      </c>
      <c r="C1526" s="624">
        <v>2184.67</v>
      </c>
      <c r="D1526" s="627"/>
    </row>
    <row r="1527" spans="1:4" ht="15">
      <c r="A1527" s="607" t="s">
        <v>2436</v>
      </c>
      <c r="B1527" s="608" t="s">
        <v>2433</v>
      </c>
      <c r="C1527" s="624">
        <v>2184.67</v>
      </c>
      <c r="D1527" s="627"/>
    </row>
    <row r="1528" spans="1:4" ht="15">
      <c r="A1528" s="607" t="s">
        <v>2437</v>
      </c>
      <c r="B1528" s="608" t="s">
        <v>2433</v>
      </c>
      <c r="C1528" s="624">
        <v>2184.67</v>
      </c>
      <c r="D1528" s="627"/>
    </row>
    <row r="1529" spans="1:4" ht="15">
      <c r="A1529" s="607" t="s">
        <v>2438</v>
      </c>
      <c r="B1529" s="608" t="s">
        <v>2433</v>
      </c>
      <c r="C1529" s="624">
        <v>2184.67</v>
      </c>
      <c r="D1529" s="627"/>
    </row>
    <row r="1530" spans="1:4" ht="15">
      <c r="A1530" s="607" t="s">
        <v>2439</v>
      </c>
      <c r="B1530" s="608" t="s">
        <v>2426</v>
      </c>
      <c r="C1530" s="624">
        <v>3493.66</v>
      </c>
      <c r="D1530" s="627"/>
    </row>
    <row r="1531" spans="1:4" ht="15">
      <c r="A1531" s="607" t="s">
        <v>2440</v>
      </c>
      <c r="B1531" s="608" t="s">
        <v>2426</v>
      </c>
      <c r="C1531" s="624">
        <v>3493.58</v>
      </c>
      <c r="D1531" s="627"/>
    </row>
    <row r="1532" spans="1:4" ht="15">
      <c r="A1532" s="607" t="s">
        <v>2441</v>
      </c>
      <c r="B1532" s="608" t="s">
        <v>2426</v>
      </c>
      <c r="C1532" s="624">
        <v>3493.58</v>
      </c>
      <c r="D1532" s="627"/>
    </row>
    <row r="1533" spans="1:4" ht="15">
      <c r="A1533" s="607" t="s">
        <v>2442</v>
      </c>
      <c r="B1533" s="608" t="s">
        <v>2426</v>
      </c>
      <c r="C1533" s="624">
        <v>3493.58</v>
      </c>
      <c r="D1533" s="627"/>
    </row>
    <row r="1534" spans="1:4" ht="15">
      <c r="A1534" s="607" t="s">
        <v>2443</v>
      </c>
      <c r="B1534" s="608" t="s">
        <v>2444</v>
      </c>
      <c r="C1534" s="624">
        <v>2512.37</v>
      </c>
      <c r="D1534" s="627"/>
    </row>
    <row r="1535" spans="1:4" ht="15">
      <c r="A1535" s="607" t="s">
        <v>2445</v>
      </c>
      <c r="B1535" s="608" t="s">
        <v>2444</v>
      </c>
      <c r="C1535" s="624">
        <v>2512.37</v>
      </c>
      <c r="D1535" s="627"/>
    </row>
    <row r="1536" spans="1:4" ht="15">
      <c r="A1536" s="607" t="s">
        <v>2446</v>
      </c>
      <c r="B1536" s="608" t="s">
        <v>2433</v>
      </c>
      <c r="C1536" s="624">
        <v>2184.67</v>
      </c>
      <c r="D1536" s="627"/>
    </row>
    <row r="1537" spans="1:4" ht="15">
      <c r="A1537" s="607" t="s">
        <v>2447</v>
      </c>
      <c r="B1537" s="608" t="s">
        <v>2448</v>
      </c>
      <c r="C1537" s="624">
        <v>1383.31</v>
      </c>
      <c r="D1537" s="627"/>
    </row>
    <row r="1538" spans="1:4" ht="15">
      <c r="A1538" s="607" t="s">
        <v>2449</v>
      </c>
      <c r="B1538" s="608" t="s">
        <v>2448</v>
      </c>
      <c r="C1538" s="624">
        <v>1383.31</v>
      </c>
      <c r="D1538" s="627"/>
    </row>
    <row r="1539" spans="1:4" ht="15">
      <c r="A1539" s="607" t="s">
        <v>2450</v>
      </c>
      <c r="B1539" s="608" t="s">
        <v>2448</v>
      </c>
      <c r="C1539" s="624">
        <v>1383.31</v>
      </c>
      <c r="D1539" s="627"/>
    </row>
    <row r="1540" spans="1:4" ht="15">
      <c r="A1540" s="607" t="s">
        <v>2451</v>
      </c>
      <c r="B1540" s="608" t="s">
        <v>2448</v>
      </c>
      <c r="C1540" s="624">
        <v>1383.31</v>
      </c>
      <c r="D1540" s="627"/>
    </row>
    <row r="1541" spans="1:4" ht="15">
      <c r="A1541" s="607" t="s">
        <v>2452</v>
      </c>
      <c r="B1541" s="608" t="s">
        <v>2448</v>
      </c>
      <c r="C1541" s="624">
        <v>1383.31</v>
      </c>
      <c r="D1541" s="627"/>
    </row>
    <row r="1542" spans="1:4" ht="15">
      <c r="A1542" s="607" t="s">
        <v>2453</v>
      </c>
      <c r="B1542" s="608" t="s">
        <v>2448</v>
      </c>
      <c r="C1542" s="624">
        <v>1383.31</v>
      </c>
      <c r="D1542" s="627"/>
    </row>
    <row r="1543" spans="1:4" ht="15">
      <c r="A1543" s="607" t="s">
        <v>2454</v>
      </c>
      <c r="B1543" s="608" t="s">
        <v>2448</v>
      </c>
      <c r="C1543" s="624">
        <v>1383.31</v>
      </c>
      <c r="D1543" s="627"/>
    </row>
    <row r="1544" spans="1:4" ht="15">
      <c r="A1544" s="607" t="s">
        <v>2455</v>
      </c>
      <c r="B1544" s="608" t="s">
        <v>2448</v>
      </c>
      <c r="C1544" s="624">
        <v>1383.31</v>
      </c>
      <c r="D1544" s="627"/>
    </row>
    <row r="1545" spans="1:4" ht="15">
      <c r="A1545" s="607" t="s">
        <v>2456</v>
      </c>
      <c r="B1545" s="608" t="s">
        <v>2448</v>
      </c>
      <c r="C1545" s="624">
        <v>1383.31</v>
      </c>
      <c r="D1545" s="627"/>
    </row>
    <row r="1546" spans="1:4" ht="15">
      <c r="A1546" s="607" t="s">
        <v>2457</v>
      </c>
      <c r="B1546" s="608" t="s">
        <v>2448</v>
      </c>
      <c r="C1546" s="624">
        <v>1383.31</v>
      </c>
      <c r="D1546" s="627"/>
    </row>
    <row r="1547" spans="1:4" ht="15">
      <c r="A1547" s="607" t="s">
        <v>2458</v>
      </c>
      <c r="B1547" s="608" t="s">
        <v>2448</v>
      </c>
      <c r="C1547" s="624">
        <v>1383.31</v>
      </c>
      <c r="D1547" s="627"/>
    </row>
    <row r="1548" spans="1:4" ht="15">
      <c r="A1548" s="607" t="s">
        <v>2459</v>
      </c>
      <c r="B1548" s="608" t="s">
        <v>2448</v>
      </c>
      <c r="C1548" s="624">
        <v>1383.31</v>
      </c>
      <c r="D1548" s="627"/>
    </row>
    <row r="1549" spans="1:4" ht="15">
      <c r="A1549" s="607" t="s">
        <v>2460</v>
      </c>
      <c r="B1549" s="608" t="s">
        <v>2448</v>
      </c>
      <c r="C1549" s="624">
        <v>1383.31</v>
      </c>
      <c r="D1549" s="627"/>
    </row>
    <row r="1550" spans="1:4" ht="15">
      <c r="A1550" s="607" t="s">
        <v>2461</v>
      </c>
      <c r="B1550" s="608" t="s">
        <v>2448</v>
      </c>
      <c r="C1550" s="624">
        <v>1383.31</v>
      </c>
      <c r="D1550" s="627"/>
    </row>
    <row r="1551" spans="1:4" ht="15">
      <c r="A1551" s="607" t="s">
        <v>2462</v>
      </c>
      <c r="B1551" s="608" t="s">
        <v>2448</v>
      </c>
      <c r="C1551" s="624">
        <v>1383.31</v>
      </c>
      <c r="D1551" s="627"/>
    </row>
    <row r="1552" spans="1:4" ht="15">
      <c r="A1552" s="607" t="s">
        <v>2463</v>
      </c>
      <c r="B1552" s="608" t="s">
        <v>2448</v>
      </c>
      <c r="C1552" s="624">
        <v>1383.31</v>
      </c>
      <c r="D1552" s="627"/>
    </row>
    <row r="1553" spans="1:4" ht="15">
      <c r="A1553" s="607" t="s">
        <v>2464</v>
      </c>
      <c r="B1553" s="608" t="s">
        <v>2448</v>
      </c>
      <c r="C1553" s="624">
        <v>1383.31</v>
      </c>
      <c r="D1553" s="627"/>
    </row>
    <row r="1554" spans="1:4" ht="15">
      <c r="A1554" s="607" t="s">
        <v>2465</v>
      </c>
      <c r="B1554" s="608" t="s">
        <v>2448</v>
      </c>
      <c r="C1554" s="624">
        <v>1383.31</v>
      </c>
      <c r="D1554" s="627"/>
    </row>
    <row r="1555" spans="1:4" ht="15">
      <c r="A1555" s="607" t="s">
        <v>2466</v>
      </c>
      <c r="B1555" s="608" t="s">
        <v>2448</v>
      </c>
      <c r="C1555" s="624">
        <v>1383.31</v>
      </c>
      <c r="D1555" s="627"/>
    </row>
    <row r="1556" spans="1:4" ht="15">
      <c r="A1556" s="607" t="s">
        <v>2467</v>
      </c>
      <c r="B1556" s="608" t="s">
        <v>2448</v>
      </c>
      <c r="C1556" s="624">
        <v>1383.31</v>
      </c>
      <c r="D1556" s="627"/>
    </row>
    <row r="1557" spans="1:4" ht="15">
      <c r="A1557" s="607" t="s">
        <v>2468</v>
      </c>
      <c r="B1557" s="608" t="s">
        <v>2448</v>
      </c>
      <c r="C1557" s="624">
        <v>1383.31</v>
      </c>
      <c r="D1557" s="627"/>
    </row>
    <row r="1558" spans="1:4" ht="15">
      <c r="A1558" s="607" t="s">
        <v>2469</v>
      </c>
      <c r="B1558" s="608" t="s">
        <v>2448</v>
      </c>
      <c r="C1558" s="624">
        <v>1383.31</v>
      </c>
      <c r="D1558" s="627"/>
    </row>
    <row r="1559" spans="1:4" ht="15">
      <c r="A1559" s="607" t="s">
        <v>2470</v>
      </c>
      <c r="B1559" s="608" t="s">
        <v>2448</v>
      </c>
      <c r="C1559" s="624">
        <v>1383.31</v>
      </c>
      <c r="D1559" s="627"/>
    </row>
    <row r="1560" spans="1:4" ht="15">
      <c r="A1560" s="607" t="s">
        <v>2471</v>
      </c>
      <c r="B1560" s="608" t="s">
        <v>2448</v>
      </c>
      <c r="C1560" s="624">
        <v>1383.31</v>
      </c>
      <c r="D1560" s="627"/>
    </row>
    <row r="1561" spans="1:4" ht="15">
      <c r="A1561" s="607" t="s">
        <v>2472</v>
      </c>
      <c r="B1561" s="608" t="s">
        <v>2448</v>
      </c>
      <c r="C1561" s="624">
        <v>1383.31</v>
      </c>
      <c r="D1561" s="627"/>
    </row>
    <row r="1562" spans="1:4" ht="15">
      <c r="A1562" s="607" t="s">
        <v>2473</v>
      </c>
      <c r="B1562" s="608" t="s">
        <v>2448</v>
      </c>
      <c r="C1562" s="624">
        <v>1383.31</v>
      </c>
      <c r="D1562" s="627"/>
    </row>
    <row r="1563" spans="1:4" ht="15">
      <c r="A1563" s="607" t="s">
        <v>2474</v>
      </c>
      <c r="B1563" s="608" t="s">
        <v>2448</v>
      </c>
      <c r="C1563" s="624">
        <v>1383.31</v>
      </c>
      <c r="D1563" s="627"/>
    </row>
    <row r="1564" spans="1:4" ht="15">
      <c r="A1564" s="607" t="s">
        <v>2475</v>
      </c>
      <c r="B1564" s="608" t="s">
        <v>2448</v>
      </c>
      <c r="C1564" s="624">
        <v>1383.31</v>
      </c>
      <c r="D1564" s="627"/>
    </row>
    <row r="1565" spans="1:4" ht="15">
      <c r="A1565" s="607" t="s">
        <v>2476</v>
      </c>
      <c r="B1565" s="608" t="s">
        <v>2448</v>
      </c>
      <c r="C1565" s="624">
        <v>1383.31</v>
      </c>
      <c r="D1565" s="627"/>
    </row>
    <row r="1566" spans="1:4" ht="15">
      <c r="A1566" s="607" t="s">
        <v>2477</v>
      </c>
      <c r="B1566" s="608" t="s">
        <v>2448</v>
      </c>
      <c r="C1566" s="624">
        <v>1383.31</v>
      </c>
      <c r="D1566" s="627"/>
    </row>
    <row r="1567" spans="1:4" ht="15">
      <c r="A1567" s="607" t="s">
        <v>2478</v>
      </c>
      <c r="B1567" s="608" t="s">
        <v>2448</v>
      </c>
      <c r="C1567" s="624">
        <v>1383.31</v>
      </c>
      <c r="D1567" s="627"/>
    </row>
    <row r="1568" spans="1:4" ht="15">
      <c r="A1568" s="607" t="s">
        <v>2479</v>
      </c>
      <c r="B1568" s="608" t="s">
        <v>2448</v>
      </c>
      <c r="C1568" s="624">
        <v>1383.31</v>
      </c>
      <c r="D1568" s="627"/>
    </row>
    <row r="1569" spans="1:4" ht="15">
      <c r="A1569" s="607" t="s">
        <v>2480</v>
      </c>
      <c r="B1569" s="608" t="s">
        <v>2448</v>
      </c>
      <c r="C1569" s="624">
        <v>1383.31</v>
      </c>
      <c r="D1569" s="627"/>
    </row>
    <row r="1570" spans="1:4" ht="15">
      <c r="A1570" s="607" t="s">
        <v>2481</v>
      </c>
      <c r="B1570" s="608" t="s">
        <v>2448</v>
      </c>
      <c r="C1570" s="624">
        <v>1383.31</v>
      </c>
      <c r="D1570" s="627"/>
    </row>
    <row r="1571" spans="1:4" ht="15">
      <c r="A1571" s="607" t="s">
        <v>2482</v>
      </c>
      <c r="B1571" s="608" t="s">
        <v>2448</v>
      </c>
      <c r="C1571" s="624">
        <v>1383.31</v>
      </c>
      <c r="D1571" s="627"/>
    </row>
    <row r="1572" spans="1:4" ht="15">
      <c r="A1572" s="607" t="s">
        <v>2483</v>
      </c>
      <c r="B1572" s="608" t="s">
        <v>2448</v>
      </c>
      <c r="C1572" s="624">
        <v>1383.31</v>
      </c>
      <c r="D1572" s="627"/>
    </row>
    <row r="1573" spans="1:4" ht="15">
      <c r="A1573" s="607" t="s">
        <v>2484</v>
      </c>
      <c r="B1573" s="608" t="s">
        <v>2448</v>
      </c>
      <c r="C1573" s="624">
        <v>1383.31</v>
      </c>
      <c r="D1573" s="627"/>
    </row>
    <row r="1574" spans="1:4" ht="15">
      <c r="A1574" s="607" t="s">
        <v>2485</v>
      </c>
      <c r="B1574" s="608" t="s">
        <v>2448</v>
      </c>
      <c r="C1574" s="624">
        <v>1383.31</v>
      </c>
      <c r="D1574" s="627"/>
    </row>
    <row r="1575" spans="1:4" ht="15">
      <c r="A1575" s="607" t="s">
        <v>2486</v>
      </c>
      <c r="B1575" s="608" t="s">
        <v>2448</v>
      </c>
      <c r="C1575" s="624">
        <v>1383.31</v>
      </c>
      <c r="D1575" s="627"/>
    </row>
    <row r="1576" spans="1:4" ht="15">
      <c r="A1576" s="607" t="s">
        <v>2487</v>
      </c>
      <c r="B1576" s="608" t="s">
        <v>2448</v>
      </c>
      <c r="C1576" s="624">
        <v>1383.31</v>
      </c>
      <c r="D1576" s="627"/>
    </row>
    <row r="1577" spans="1:4" ht="15">
      <c r="A1577" s="607" t="s">
        <v>2488</v>
      </c>
      <c r="B1577" s="608" t="s">
        <v>2448</v>
      </c>
      <c r="C1577" s="624">
        <v>1383.31</v>
      </c>
      <c r="D1577" s="627"/>
    </row>
    <row r="1578" spans="1:4" ht="15">
      <c r="A1578" s="607" t="s">
        <v>2489</v>
      </c>
      <c r="B1578" s="608" t="s">
        <v>2448</v>
      </c>
      <c r="C1578" s="624">
        <v>1383.31</v>
      </c>
      <c r="D1578" s="627"/>
    </row>
    <row r="1579" spans="1:4" ht="15">
      <c r="A1579" s="607" t="s">
        <v>2490</v>
      </c>
      <c r="B1579" s="608" t="s">
        <v>2448</v>
      </c>
      <c r="C1579" s="624">
        <v>1383.31</v>
      </c>
      <c r="D1579" s="627"/>
    </row>
    <row r="1580" spans="1:4" ht="15">
      <c r="A1580" s="607" t="s">
        <v>2491</v>
      </c>
      <c r="B1580" s="608" t="s">
        <v>2448</v>
      </c>
      <c r="C1580" s="624">
        <v>1383.31</v>
      </c>
      <c r="D1580" s="627"/>
    </row>
    <row r="1581" spans="1:4" ht="15">
      <c r="A1581" s="607" t="s">
        <v>2492</v>
      </c>
      <c r="B1581" s="608" t="s">
        <v>2448</v>
      </c>
      <c r="C1581" s="624">
        <v>1383.31</v>
      </c>
      <c r="D1581" s="627"/>
    </row>
    <row r="1582" spans="1:4" ht="15">
      <c r="A1582" s="607" t="s">
        <v>2493</v>
      </c>
      <c r="B1582" s="608" t="s">
        <v>2448</v>
      </c>
      <c r="C1582" s="624">
        <v>1383.31</v>
      </c>
      <c r="D1582" s="627"/>
    </row>
    <row r="1583" spans="1:4" ht="15">
      <c r="A1583" s="607" t="s">
        <v>2494</v>
      </c>
      <c r="B1583" s="608" t="s">
        <v>2448</v>
      </c>
      <c r="C1583" s="624">
        <v>1383.31</v>
      </c>
      <c r="D1583" s="627"/>
    </row>
    <row r="1584" spans="1:4" ht="15">
      <c r="A1584" s="607" t="s">
        <v>2495</v>
      </c>
      <c r="B1584" s="608" t="s">
        <v>2448</v>
      </c>
      <c r="C1584" s="624">
        <v>1383.31</v>
      </c>
      <c r="D1584" s="627"/>
    </row>
    <row r="1585" spans="1:4" ht="15">
      <c r="A1585" s="607" t="s">
        <v>2496</v>
      </c>
      <c r="B1585" s="608" t="s">
        <v>2448</v>
      </c>
      <c r="C1585" s="624">
        <v>1383.31</v>
      </c>
      <c r="D1585" s="627"/>
    </row>
    <row r="1586" spans="1:4" ht="15">
      <c r="A1586" s="607" t="s">
        <v>2497</v>
      </c>
      <c r="B1586" s="608" t="s">
        <v>2448</v>
      </c>
      <c r="C1586" s="624">
        <v>1383.31</v>
      </c>
      <c r="D1586" s="627"/>
    </row>
    <row r="1587" spans="1:4" ht="15">
      <c r="A1587" s="607" t="s">
        <v>2498</v>
      </c>
      <c r="B1587" s="608" t="s">
        <v>2448</v>
      </c>
      <c r="C1587" s="624">
        <v>1383.31</v>
      </c>
      <c r="D1587" s="627"/>
    </row>
    <row r="1588" spans="1:4" ht="15">
      <c r="A1588" s="607" t="s">
        <v>2499</v>
      </c>
      <c r="B1588" s="608" t="s">
        <v>2448</v>
      </c>
      <c r="C1588" s="624">
        <v>1383.31</v>
      </c>
      <c r="D1588" s="627"/>
    </row>
    <row r="1589" spans="1:4" ht="15">
      <c r="A1589" s="607" t="s">
        <v>2500</v>
      </c>
      <c r="B1589" s="608" t="s">
        <v>2448</v>
      </c>
      <c r="C1589" s="624">
        <v>1383.31</v>
      </c>
      <c r="D1589" s="627"/>
    </row>
    <row r="1590" spans="1:4" ht="15">
      <c r="A1590" s="607" t="s">
        <v>2501</v>
      </c>
      <c r="B1590" s="608" t="s">
        <v>2448</v>
      </c>
      <c r="C1590" s="624">
        <v>1383.31</v>
      </c>
      <c r="D1590" s="627"/>
    </row>
    <row r="1591" spans="1:4" ht="15">
      <c r="A1591" s="607" t="s">
        <v>2502</v>
      </c>
      <c r="B1591" s="608" t="s">
        <v>2448</v>
      </c>
      <c r="C1591" s="624">
        <v>1383.31</v>
      </c>
      <c r="D1591" s="627"/>
    </row>
    <row r="1592" spans="1:4" ht="15">
      <c r="A1592" s="607" t="s">
        <v>2503</v>
      </c>
      <c r="B1592" s="608" t="s">
        <v>2448</v>
      </c>
      <c r="C1592" s="624">
        <v>1383.31</v>
      </c>
      <c r="D1592" s="627"/>
    </row>
    <row r="1593" spans="1:4" ht="15">
      <c r="A1593" s="607" t="s">
        <v>2504</v>
      </c>
      <c r="B1593" s="608" t="s">
        <v>2448</v>
      </c>
      <c r="C1593" s="624">
        <v>1383.31</v>
      </c>
      <c r="D1593" s="627"/>
    </row>
    <row r="1594" spans="1:4" ht="15">
      <c r="A1594" s="607" t="s">
        <v>2505</v>
      </c>
      <c r="B1594" s="608" t="s">
        <v>2448</v>
      </c>
      <c r="C1594" s="624">
        <v>1383.31</v>
      </c>
      <c r="D1594" s="627"/>
    </row>
    <row r="1595" spans="1:4" ht="15">
      <c r="A1595" s="607" t="s">
        <v>2506</v>
      </c>
      <c r="B1595" s="608" t="s">
        <v>2448</v>
      </c>
      <c r="C1595" s="624">
        <v>1383.31</v>
      </c>
      <c r="D1595" s="627"/>
    </row>
    <row r="1596" spans="1:4" ht="15">
      <c r="A1596" s="607" t="s">
        <v>2507</v>
      </c>
      <c r="B1596" s="608" t="s">
        <v>2448</v>
      </c>
      <c r="C1596" s="624">
        <v>1383.31</v>
      </c>
      <c r="D1596" s="627"/>
    </row>
    <row r="1597" spans="1:4" ht="15">
      <c r="A1597" s="607" t="s">
        <v>2508</v>
      </c>
      <c r="B1597" s="608" t="s">
        <v>2448</v>
      </c>
      <c r="C1597" s="624">
        <v>1383.31</v>
      </c>
      <c r="D1597" s="627"/>
    </row>
    <row r="1598" spans="1:4" ht="15">
      <c r="A1598" s="607" t="s">
        <v>2509</v>
      </c>
      <c r="B1598" s="608" t="s">
        <v>2448</v>
      </c>
      <c r="C1598" s="624">
        <v>1383.31</v>
      </c>
      <c r="D1598" s="627"/>
    </row>
    <row r="1599" spans="1:4" ht="15">
      <c r="A1599" s="607" t="s">
        <v>2510</v>
      </c>
      <c r="B1599" s="608" t="s">
        <v>2448</v>
      </c>
      <c r="C1599" s="624">
        <v>1383.31</v>
      </c>
      <c r="D1599" s="627"/>
    </row>
    <row r="1600" spans="1:4" ht="15">
      <c r="A1600" s="607" t="s">
        <v>2511</v>
      </c>
      <c r="B1600" s="608" t="s">
        <v>2448</v>
      </c>
      <c r="C1600" s="624">
        <v>1383.31</v>
      </c>
      <c r="D1600" s="627"/>
    </row>
    <row r="1601" spans="1:4" ht="15">
      <c r="A1601" s="607" t="s">
        <v>2512</v>
      </c>
      <c r="B1601" s="608" t="s">
        <v>2448</v>
      </c>
      <c r="C1601" s="624">
        <v>1383.31</v>
      </c>
      <c r="D1601" s="627"/>
    </row>
    <row r="1602" spans="1:4" ht="15">
      <c r="A1602" s="607" t="s">
        <v>2513</v>
      </c>
      <c r="B1602" s="608" t="s">
        <v>2448</v>
      </c>
      <c r="C1602" s="624">
        <v>1383.31</v>
      </c>
      <c r="D1602" s="627"/>
    </row>
    <row r="1603" spans="1:4" ht="15">
      <c r="A1603" s="607" t="s">
        <v>2514</v>
      </c>
      <c r="B1603" s="608" t="s">
        <v>2448</v>
      </c>
      <c r="C1603" s="624">
        <v>1383.31</v>
      </c>
      <c r="D1603" s="627"/>
    </row>
    <row r="1604" spans="1:4" ht="15">
      <c r="A1604" s="607" t="s">
        <v>2515</v>
      </c>
      <c r="B1604" s="608" t="s">
        <v>2448</v>
      </c>
      <c r="C1604" s="624">
        <v>1383.31</v>
      </c>
      <c r="D1604" s="627"/>
    </row>
    <row r="1605" spans="1:4" ht="15">
      <c r="A1605" s="607" t="s">
        <v>2516</v>
      </c>
      <c r="B1605" s="608" t="s">
        <v>2448</v>
      </c>
      <c r="C1605" s="624">
        <v>1383.31</v>
      </c>
      <c r="D1605" s="627"/>
    </row>
    <row r="1606" spans="1:4" ht="15">
      <c r="A1606" s="607" t="s">
        <v>2517</v>
      </c>
      <c r="B1606" s="608" t="s">
        <v>2448</v>
      </c>
      <c r="C1606" s="624">
        <v>1383.31</v>
      </c>
      <c r="D1606" s="627"/>
    </row>
    <row r="1607" spans="1:4" ht="15">
      <c r="A1607" s="607" t="s">
        <v>2518</v>
      </c>
      <c r="B1607" s="608" t="s">
        <v>2448</v>
      </c>
      <c r="C1607" s="624">
        <v>1383.31</v>
      </c>
      <c r="D1607" s="627"/>
    </row>
    <row r="1608" spans="1:4" ht="15">
      <c r="A1608" s="607" t="s">
        <v>2519</v>
      </c>
      <c r="B1608" s="608" t="s">
        <v>2520</v>
      </c>
      <c r="C1608" s="624">
        <v>715.67</v>
      </c>
      <c r="D1608" s="627"/>
    </row>
    <row r="1609" spans="1:4" ht="15">
      <c r="A1609" s="607" t="s">
        <v>2521</v>
      </c>
      <c r="B1609" s="608" t="s">
        <v>2522</v>
      </c>
      <c r="C1609" s="624">
        <v>74739.58</v>
      </c>
      <c r="D1609" s="627"/>
    </row>
    <row r="1610" spans="1:4" ht="15">
      <c r="A1610" s="607" t="s">
        <v>2523</v>
      </c>
      <c r="B1610" s="608" t="s">
        <v>2524</v>
      </c>
      <c r="C1610" s="624">
        <v>667.64</v>
      </c>
      <c r="D1610" s="627"/>
    </row>
    <row r="1611" spans="1:4" ht="15">
      <c r="A1611" s="607" t="s">
        <v>2525</v>
      </c>
      <c r="B1611" s="608" t="s">
        <v>2524</v>
      </c>
      <c r="C1611" s="624">
        <v>667.64</v>
      </c>
      <c r="D1611" s="627"/>
    </row>
    <row r="1612" spans="1:4" ht="15">
      <c r="A1612" s="607" t="s">
        <v>2526</v>
      </c>
      <c r="B1612" s="608" t="s">
        <v>2524</v>
      </c>
      <c r="C1612" s="624">
        <v>667.64</v>
      </c>
      <c r="D1612" s="627"/>
    </row>
    <row r="1613" spans="1:4" ht="15">
      <c r="A1613" s="607" t="s">
        <v>2527</v>
      </c>
      <c r="B1613" s="608" t="s">
        <v>2524</v>
      </c>
      <c r="C1613" s="624">
        <v>667.64</v>
      </c>
      <c r="D1613" s="627"/>
    </row>
    <row r="1614" spans="1:4" ht="15">
      <c r="A1614" s="607" t="s">
        <v>2528</v>
      </c>
      <c r="B1614" s="608" t="s">
        <v>2524</v>
      </c>
      <c r="C1614" s="624">
        <v>667.64</v>
      </c>
      <c r="D1614" s="627"/>
    </row>
    <row r="1615" spans="1:4" ht="15">
      <c r="A1615" s="607" t="s">
        <v>2529</v>
      </c>
      <c r="B1615" s="608" t="s">
        <v>2524</v>
      </c>
      <c r="C1615" s="624">
        <v>667.64</v>
      </c>
      <c r="D1615" s="627"/>
    </row>
    <row r="1616" spans="1:4" ht="15">
      <c r="A1616" s="607" t="s">
        <v>2530</v>
      </c>
      <c r="B1616" s="608" t="s">
        <v>2531</v>
      </c>
      <c r="C1616" s="624">
        <v>1506666.66</v>
      </c>
      <c r="D1616" s="627"/>
    </row>
    <row r="1617" spans="1:4" ht="15">
      <c r="A1617" s="607" t="s">
        <v>2532</v>
      </c>
      <c r="B1617" s="608" t="s">
        <v>2533</v>
      </c>
      <c r="C1617" s="624">
        <v>169500</v>
      </c>
      <c r="D1617" s="627"/>
    </row>
    <row r="1618" spans="1:4" ht="15">
      <c r="A1618" s="607" t="s">
        <v>2534</v>
      </c>
      <c r="B1618" s="608" t="s">
        <v>2535</v>
      </c>
      <c r="C1618" s="624">
        <v>19941.52</v>
      </c>
      <c r="D1618" s="627"/>
    </row>
    <row r="1619" spans="1:4" ht="15">
      <c r="A1619" s="607" t="s">
        <v>2536</v>
      </c>
      <c r="B1619" s="608" t="s">
        <v>2537</v>
      </c>
      <c r="C1619" s="624">
        <v>14388.67</v>
      </c>
      <c r="D1619" s="627"/>
    </row>
    <row r="1620" spans="1:4" ht="15">
      <c r="A1620" s="607" t="s">
        <v>2538</v>
      </c>
      <c r="B1620" s="608" t="s">
        <v>2539</v>
      </c>
      <c r="C1620" s="624">
        <v>22600</v>
      </c>
      <c r="D1620" s="627"/>
    </row>
    <row r="1621" spans="1:4" ht="15">
      <c r="A1621" s="607" t="s">
        <v>2540</v>
      </c>
      <c r="B1621" s="608" t="s">
        <v>2541</v>
      </c>
      <c r="C1621" s="624">
        <v>4708.33</v>
      </c>
      <c r="D1621" s="627"/>
    </row>
    <row r="1622" spans="1:4" ht="15">
      <c r="A1622" s="607" t="s">
        <v>2542</v>
      </c>
      <c r="B1622" s="608" t="s">
        <v>2543</v>
      </c>
      <c r="C1622" s="624">
        <v>1695</v>
      </c>
      <c r="D1622" s="627"/>
    </row>
    <row r="1623" spans="1:4" ht="15">
      <c r="A1623" s="607" t="s">
        <v>2544</v>
      </c>
      <c r="B1623" s="608" t="s">
        <v>2545</v>
      </c>
      <c r="C1623" s="624">
        <v>6544.58</v>
      </c>
      <c r="D1623" s="627"/>
    </row>
    <row r="1624" spans="1:4" ht="15">
      <c r="A1624" s="607" t="s">
        <v>2546</v>
      </c>
      <c r="B1624" s="608" t="s">
        <v>2547</v>
      </c>
      <c r="C1624" s="624">
        <v>19021.66</v>
      </c>
      <c r="D1624" s="627"/>
    </row>
    <row r="1625" spans="1:4" ht="15">
      <c r="A1625" s="607" t="s">
        <v>2548</v>
      </c>
      <c r="B1625" s="608" t="s">
        <v>2549</v>
      </c>
      <c r="C1625" s="624">
        <v>3871.33</v>
      </c>
      <c r="D1625" s="627"/>
    </row>
    <row r="1626" spans="1:4" ht="15">
      <c r="A1626" s="607" t="s">
        <v>2550</v>
      </c>
      <c r="B1626" s="608" t="s">
        <v>2551</v>
      </c>
      <c r="C1626" s="624">
        <v>175150</v>
      </c>
      <c r="D1626" s="627"/>
    </row>
    <row r="1627" spans="1:4" ht="15">
      <c r="A1627" s="607" t="s">
        <v>2552</v>
      </c>
      <c r="B1627" s="608" t="s">
        <v>1842</v>
      </c>
      <c r="C1627" s="624">
        <v>14429.24</v>
      </c>
      <c r="D1627" s="627"/>
    </row>
    <row r="1628" spans="1:4" ht="15">
      <c r="A1628" s="607" t="s">
        <v>2553</v>
      </c>
      <c r="B1628" s="608" t="s">
        <v>2554</v>
      </c>
      <c r="C1628" s="624">
        <v>4363.83</v>
      </c>
      <c r="D1628" s="627"/>
    </row>
    <row r="1629" spans="1:4" ht="15">
      <c r="A1629" s="607" t="s">
        <v>2555</v>
      </c>
      <c r="B1629" s="608" t="s">
        <v>2556</v>
      </c>
      <c r="C1629" s="624">
        <v>4164.3999999999996</v>
      </c>
      <c r="D1629" s="627"/>
    </row>
    <row r="1630" spans="1:4" ht="15">
      <c r="A1630" s="607" t="s">
        <v>2557</v>
      </c>
      <c r="B1630" s="608" t="s">
        <v>2558</v>
      </c>
      <c r="C1630" s="624">
        <v>873745.9</v>
      </c>
      <c r="D1630" s="627"/>
    </row>
    <row r="1631" spans="1:4" ht="15">
      <c r="A1631" s="607" t="s">
        <v>2559</v>
      </c>
      <c r="B1631" s="608" t="s">
        <v>2560</v>
      </c>
      <c r="C1631" s="624">
        <v>898500</v>
      </c>
      <c r="D1631" s="627"/>
    </row>
    <row r="1632" spans="1:4" ht="15">
      <c r="A1632" s="607" t="s">
        <v>2561</v>
      </c>
      <c r="B1632" s="608" t="s">
        <v>2562</v>
      </c>
      <c r="C1632" s="624">
        <v>665</v>
      </c>
      <c r="D1632" s="627"/>
    </row>
    <row r="1633" spans="1:4" ht="15">
      <c r="A1633" s="607" t="s">
        <v>2563</v>
      </c>
      <c r="B1633" s="608" t="s">
        <v>2564</v>
      </c>
      <c r="C1633" s="624">
        <v>1805</v>
      </c>
      <c r="D1633" s="627"/>
    </row>
    <row r="1634" spans="1:4" ht="15">
      <c r="A1634" s="607" t="s">
        <v>2565</v>
      </c>
      <c r="B1634" s="608" t="s">
        <v>2036</v>
      </c>
      <c r="C1634" s="624">
        <v>3599.1</v>
      </c>
      <c r="D1634" s="627"/>
    </row>
    <row r="1635" spans="1:4" ht="15">
      <c r="A1635" s="607" t="s">
        <v>2566</v>
      </c>
      <c r="B1635" s="608" t="s">
        <v>2567</v>
      </c>
      <c r="C1635" s="624">
        <v>7125</v>
      </c>
      <c r="D1635" s="627"/>
    </row>
    <row r="1636" spans="1:4" ht="15">
      <c r="A1636" s="607" t="s">
        <v>2568</v>
      </c>
      <c r="B1636" s="608" t="s">
        <v>2569</v>
      </c>
      <c r="C1636" s="624">
        <v>2744.1</v>
      </c>
      <c r="D1636" s="627"/>
    </row>
    <row r="1637" spans="1:4" ht="15">
      <c r="A1637" s="607" t="s">
        <v>2570</v>
      </c>
      <c r="B1637" s="608" t="s">
        <v>2571</v>
      </c>
      <c r="C1637" s="624">
        <v>180150</v>
      </c>
      <c r="D1637" s="627"/>
    </row>
    <row r="1638" spans="1:4" ht="15">
      <c r="A1638" s="607" t="s">
        <v>2572</v>
      </c>
      <c r="B1638" s="608" t="s">
        <v>2573</v>
      </c>
      <c r="C1638" s="624">
        <v>98695.62</v>
      </c>
      <c r="D1638" s="627"/>
    </row>
    <row r="1639" spans="1:4" ht="15">
      <c r="A1639" s="607" t="s">
        <v>2574</v>
      </c>
      <c r="B1639" s="608" t="s">
        <v>2575</v>
      </c>
      <c r="C1639" s="624">
        <v>21272.080000000002</v>
      </c>
      <c r="D1639" s="627"/>
    </row>
    <row r="1640" spans="1:4" ht="15">
      <c r="A1640" s="607" t="s">
        <v>2576</v>
      </c>
      <c r="B1640" s="608" t="s">
        <v>2577</v>
      </c>
      <c r="C1640" s="624">
        <v>5136.6499999999996</v>
      </c>
      <c r="D1640" s="627"/>
    </row>
    <row r="1641" spans="1:4" ht="15">
      <c r="A1641" s="607" t="s">
        <v>2578</v>
      </c>
      <c r="B1641" s="608" t="s">
        <v>2577</v>
      </c>
      <c r="C1641" s="624">
        <v>5136.6499999999996</v>
      </c>
      <c r="D1641" s="627"/>
    </row>
    <row r="1642" spans="1:4" ht="15">
      <c r="A1642" s="607" t="s">
        <v>2579</v>
      </c>
      <c r="B1642" s="608" t="s">
        <v>2575</v>
      </c>
      <c r="C1642" s="624">
        <v>21272.080000000002</v>
      </c>
      <c r="D1642" s="627"/>
    </row>
    <row r="1643" spans="1:4" ht="15">
      <c r="A1643" s="607" t="s">
        <v>2580</v>
      </c>
      <c r="B1643" s="608" t="s">
        <v>2581</v>
      </c>
      <c r="C1643" s="624">
        <v>237137.68</v>
      </c>
      <c r="D1643" s="627"/>
    </row>
    <row r="1644" spans="1:4" ht="15">
      <c r="A1644" s="607" t="s">
        <v>2582</v>
      </c>
      <c r="B1644" s="608" t="s">
        <v>2583</v>
      </c>
      <c r="C1644" s="624">
        <v>55665.760000000002</v>
      </c>
      <c r="D1644" s="627"/>
    </row>
    <row r="1645" spans="1:4" ht="15">
      <c r="A1645" s="607" t="s">
        <v>2584</v>
      </c>
      <c r="B1645" s="608" t="s">
        <v>2585</v>
      </c>
      <c r="C1645" s="624">
        <v>16969.2</v>
      </c>
      <c r="D1645" s="627"/>
    </row>
    <row r="1646" spans="1:4" ht="15">
      <c r="A1646" s="607" t="s">
        <v>2586</v>
      </c>
      <c r="B1646" s="608" t="s">
        <v>2587</v>
      </c>
      <c r="C1646" s="624">
        <v>20553.21</v>
      </c>
      <c r="D1646" s="627"/>
    </row>
    <row r="1647" spans="1:4" ht="15">
      <c r="A1647" s="607" t="s">
        <v>2588</v>
      </c>
      <c r="B1647" s="608" t="s">
        <v>2589</v>
      </c>
      <c r="C1647" s="624">
        <v>19748.64</v>
      </c>
      <c r="D1647" s="627"/>
    </row>
    <row r="1648" spans="1:4" ht="15">
      <c r="A1648" s="607" t="s">
        <v>2590</v>
      </c>
      <c r="B1648" s="608" t="s">
        <v>2036</v>
      </c>
      <c r="C1648" s="624">
        <v>45933.34</v>
      </c>
      <c r="D1648" s="627"/>
    </row>
    <row r="1649" spans="1:4" ht="15">
      <c r="A1649" s="607" t="s">
        <v>2591</v>
      </c>
      <c r="B1649" s="608" t="s">
        <v>2592</v>
      </c>
      <c r="C1649" s="624">
        <v>16783.32</v>
      </c>
      <c r="D1649" s="627"/>
    </row>
    <row r="1650" spans="1:4" ht="15">
      <c r="A1650" s="607" t="s">
        <v>2593</v>
      </c>
      <c r="B1650" s="608" t="s">
        <v>1280</v>
      </c>
      <c r="C1650" s="624">
        <v>2300.63</v>
      </c>
      <c r="D1650" s="627"/>
    </row>
    <row r="1651" spans="1:4" ht="15">
      <c r="A1651" s="607" t="s">
        <v>2594</v>
      </c>
      <c r="B1651" s="608" t="s">
        <v>1280</v>
      </c>
      <c r="C1651" s="624">
        <v>2300.63</v>
      </c>
      <c r="D1651" s="627"/>
    </row>
    <row r="1652" spans="1:4" ht="15">
      <c r="A1652" s="607" t="s">
        <v>2595</v>
      </c>
      <c r="B1652" s="608" t="s">
        <v>1280</v>
      </c>
      <c r="C1652" s="624">
        <v>2300.63</v>
      </c>
      <c r="D1652" s="627"/>
    </row>
    <row r="1653" spans="1:4" ht="15">
      <c r="A1653" s="607" t="s">
        <v>2596</v>
      </c>
      <c r="B1653" s="608" t="s">
        <v>1280</v>
      </c>
      <c r="C1653" s="624">
        <v>2300.63</v>
      </c>
      <c r="D1653" s="627"/>
    </row>
    <row r="1654" spans="1:4" ht="15">
      <c r="A1654" s="607" t="s">
        <v>2597</v>
      </c>
      <c r="B1654" s="608" t="s">
        <v>1280</v>
      </c>
      <c r="C1654" s="624">
        <v>2300.63</v>
      </c>
      <c r="D1654" s="627"/>
    </row>
    <row r="1655" spans="1:4" ht="15">
      <c r="A1655" s="607" t="s">
        <v>2598</v>
      </c>
      <c r="B1655" s="608" t="s">
        <v>1280</v>
      </c>
      <c r="C1655" s="624">
        <v>2300.63</v>
      </c>
      <c r="D1655" s="627"/>
    </row>
    <row r="1656" spans="1:4" ht="15">
      <c r="A1656" s="607" t="s">
        <v>2599</v>
      </c>
      <c r="B1656" s="608" t="s">
        <v>1280</v>
      </c>
      <c r="C1656" s="624">
        <v>2300.63</v>
      </c>
      <c r="D1656" s="627"/>
    </row>
    <row r="1657" spans="1:4" ht="15">
      <c r="A1657" s="607" t="s">
        <v>2600</v>
      </c>
      <c r="B1657" s="608" t="s">
        <v>1280</v>
      </c>
      <c r="C1657" s="624">
        <v>2300.63</v>
      </c>
      <c r="D1657" s="627"/>
    </row>
    <row r="1658" spans="1:4" ht="15">
      <c r="A1658" s="607" t="s">
        <v>2601</v>
      </c>
      <c r="B1658" s="608" t="s">
        <v>2602</v>
      </c>
      <c r="C1658" s="624">
        <v>6400</v>
      </c>
      <c r="D1658" s="627"/>
    </row>
    <row r="1659" spans="1:4" ht="15">
      <c r="A1659" s="607" t="s">
        <v>2603</v>
      </c>
      <c r="B1659" s="608" t="s">
        <v>1403</v>
      </c>
      <c r="C1659" s="624">
        <v>366.56</v>
      </c>
      <c r="D1659" s="627"/>
    </row>
    <row r="1660" spans="1:4" ht="15">
      <c r="A1660" s="607" t="s">
        <v>2604</v>
      </c>
      <c r="B1660" s="608" t="s">
        <v>1403</v>
      </c>
      <c r="C1660" s="624">
        <v>366.56</v>
      </c>
      <c r="D1660" s="627"/>
    </row>
    <row r="1661" spans="1:4" ht="15">
      <c r="A1661" s="607" t="s">
        <v>2605</v>
      </c>
      <c r="B1661" s="608" t="s">
        <v>1403</v>
      </c>
      <c r="C1661" s="624">
        <v>366.56</v>
      </c>
      <c r="D1661" s="627"/>
    </row>
    <row r="1662" spans="1:4" ht="15">
      <c r="A1662" s="607" t="s">
        <v>2606</v>
      </c>
      <c r="B1662" s="608" t="s">
        <v>1403</v>
      </c>
      <c r="C1662" s="624">
        <v>366.56</v>
      </c>
      <c r="D1662" s="627"/>
    </row>
    <row r="1663" spans="1:4" ht="15">
      <c r="A1663" s="607" t="s">
        <v>2607</v>
      </c>
      <c r="B1663" s="608" t="s">
        <v>1403</v>
      </c>
      <c r="C1663" s="624">
        <v>366.56</v>
      </c>
      <c r="D1663" s="627"/>
    </row>
    <row r="1664" spans="1:4" ht="15">
      <c r="A1664" s="607" t="s">
        <v>2608</v>
      </c>
      <c r="B1664" s="608" t="s">
        <v>1403</v>
      </c>
      <c r="C1664" s="624">
        <v>366.56</v>
      </c>
      <c r="D1664" s="627"/>
    </row>
    <row r="1665" spans="1:4" ht="15">
      <c r="A1665" s="607" t="s">
        <v>2609</v>
      </c>
      <c r="B1665" s="608" t="s">
        <v>1403</v>
      </c>
      <c r="C1665" s="624">
        <v>366.56</v>
      </c>
      <c r="D1665" s="627"/>
    </row>
    <row r="1666" spans="1:4" ht="15">
      <c r="A1666" s="607" t="s">
        <v>2610</v>
      </c>
      <c r="B1666" s="608" t="s">
        <v>1403</v>
      </c>
      <c r="C1666" s="624">
        <v>366.56</v>
      </c>
      <c r="D1666" s="627"/>
    </row>
    <row r="1667" spans="1:4" ht="15">
      <c r="A1667" s="607" t="s">
        <v>2611</v>
      </c>
      <c r="B1667" s="608" t="s">
        <v>1403</v>
      </c>
      <c r="C1667" s="624">
        <v>366.56</v>
      </c>
      <c r="D1667" s="627"/>
    </row>
    <row r="1668" spans="1:4" ht="15">
      <c r="A1668" s="607" t="s">
        <v>2612</v>
      </c>
      <c r="B1668" s="608" t="s">
        <v>1403</v>
      </c>
      <c r="C1668" s="624">
        <v>366.56</v>
      </c>
      <c r="D1668" s="627"/>
    </row>
    <row r="1669" spans="1:4" ht="15">
      <c r="A1669" s="607" t="s">
        <v>2613</v>
      </c>
      <c r="B1669" s="608" t="s">
        <v>1403</v>
      </c>
      <c r="C1669" s="624">
        <v>366.56</v>
      </c>
      <c r="D1669" s="627"/>
    </row>
    <row r="1670" spans="1:4" ht="15">
      <c r="A1670" s="607" t="s">
        <v>2614</v>
      </c>
      <c r="B1670" s="608" t="s">
        <v>1403</v>
      </c>
      <c r="C1670" s="624">
        <v>366.56</v>
      </c>
      <c r="D1670" s="627"/>
    </row>
    <row r="1671" spans="1:4" ht="15">
      <c r="A1671" s="607" t="s">
        <v>2615</v>
      </c>
      <c r="B1671" s="608" t="s">
        <v>1403</v>
      </c>
      <c r="C1671" s="624">
        <v>366.56</v>
      </c>
      <c r="D1671" s="627"/>
    </row>
    <row r="1672" spans="1:4" ht="15">
      <c r="A1672" s="607" t="s">
        <v>2616</v>
      </c>
      <c r="B1672" s="608" t="s">
        <v>1403</v>
      </c>
      <c r="C1672" s="624">
        <v>366.56</v>
      </c>
      <c r="D1672" s="627"/>
    </row>
    <row r="1673" spans="1:4" ht="15">
      <c r="A1673" s="607" t="s">
        <v>2617</v>
      </c>
      <c r="B1673" s="608" t="s">
        <v>1403</v>
      </c>
      <c r="C1673" s="624">
        <v>366.56</v>
      </c>
      <c r="D1673" s="627"/>
    </row>
    <row r="1674" spans="1:4" ht="15">
      <c r="A1674" s="607" t="s">
        <v>2618</v>
      </c>
      <c r="B1674" s="608" t="s">
        <v>1403</v>
      </c>
      <c r="C1674" s="624">
        <v>366.56</v>
      </c>
      <c r="D1674" s="627"/>
    </row>
    <row r="1675" spans="1:4" ht="15">
      <c r="A1675" s="607" t="s">
        <v>2619</v>
      </c>
      <c r="B1675" s="608" t="s">
        <v>1403</v>
      </c>
      <c r="C1675" s="624">
        <v>366.56</v>
      </c>
      <c r="D1675" s="627"/>
    </row>
    <row r="1676" spans="1:4" ht="15">
      <c r="A1676" s="607" t="s">
        <v>2620</v>
      </c>
      <c r="B1676" s="608" t="s">
        <v>1403</v>
      </c>
      <c r="C1676" s="624">
        <v>366.56</v>
      </c>
      <c r="D1676" s="627"/>
    </row>
    <row r="1677" spans="1:4" ht="15">
      <c r="A1677" s="607" t="s">
        <v>2621</v>
      </c>
      <c r="B1677" s="608" t="s">
        <v>1403</v>
      </c>
      <c r="C1677" s="624">
        <v>366.56</v>
      </c>
      <c r="D1677" s="627"/>
    </row>
    <row r="1678" spans="1:4" ht="15">
      <c r="A1678" s="607" t="s">
        <v>2622</v>
      </c>
      <c r="B1678" s="608" t="s">
        <v>1403</v>
      </c>
      <c r="C1678" s="624">
        <v>366.56</v>
      </c>
      <c r="D1678" s="627"/>
    </row>
    <row r="1679" spans="1:4" ht="15">
      <c r="A1679" s="607" t="s">
        <v>2623</v>
      </c>
      <c r="B1679" s="608" t="s">
        <v>1403</v>
      </c>
      <c r="C1679" s="624">
        <v>366.56</v>
      </c>
      <c r="D1679" s="627"/>
    </row>
    <row r="1680" spans="1:4" ht="15">
      <c r="A1680" s="607" t="s">
        <v>2624</v>
      </c>
      <c r="B1680" s="608" t="s">
        <v>1403</v>
      </c>
      <c r="C1680" s="624">
        <v>366.56</v>
      </c>
      <c r="D1680" s="627"/>
    </row>
    <row r="1681" spans="1:4" ht="15">
      <c r="A1681" s="607" t="s">
        <v>2625</v>
      </c>
      <c r="B1681" s="608" t="s">
        <v>1403</v>
      </c>
      <c r="C1681" s="624">
        <v>366.56</v>
      </c>
      <c r="D1681" s="627"/>
    </row>
    <row r="1682" spans="1:4" ht="15">
      <c r="A1682" s="607" t="s">
        <v>2626</v>
      </c>
      <c r="B1682" s="608" t="s">
        <v>1403</v>
      </c>
      <c r="C1682" s="624">
        <v>366.56</v>
      </c>
      <c r="D1682" s="627"/>
    </row>
    <row r="1683" spans="1:4" ht="15">
      <c r="A1683" s="607" t="s">
        <v>2627</v>
      </c>
      <c r="B1683" s="608" t="s">
        <v>1403</v>
      </c>
      <c r="C1683" s="624">
        <v>366.56</v>
      </c>
      <c r="D1683" s="627"/>
    </row>
    <row r="1684" spans="1:4" ht="15">
      <c r="A1684" s="607" t="s">
        <v>2628</v>
      </c>
      <c r="B1684" s="608" t="s">
        <v>1403</v>
      </c>
      <c r="C1684" s="624">
        <v>366.56</v>
      </c>
      <c r="D1684" s="627"/>
    </row>
    <row r="1685" spans="1:4" ht="15">
      <c r="A1685" s="607" t="s">
        <v>2629</v>
      </c>
      <c r="B1685" s="608" t="s">
        <v>1403</v>
      </c>
      <c r="C1685" s="624">
        <v>366.56</v>
      </c>
      <c r="D1685" s="627"/>
    </row>
    <row r="1686" spans="1:4" ht="15">
      <c r="A1686" s="607" t="s">
        <v>2630</v>
      </c>
      <c r="B1686" s="608" t="s">
        <v>1403</v>
      </c>
      <c r="C1686" s="624">
        <v>366.56</v>
      </c>
      <c r="D1686" s="627"/>
    </row>
    <row r="1687" spans="1:4" ht="15">
      <c r="A1687" s="607" t="s">
        <v>2631</v>
      </c>
      <c r="B1687" s="608" t="s">
        <v>1403</v>
      </c>
      <c r="C1687" s="624">
        <v>366.56</v>
      </c>
      <c r="D1687" s="627"/>
    </row>
    <row r="1688" spans="1:4" ht="15">
      <c r="A1688" s="607" t="s">
        <v>2632</v>
      </c>
      <c r="B1688" s="608" t="s">
        <v>1403</v>
      </c>
      <c r="C1688" s="624">
        <v>366.56</v>
      </c>
      <c r="D1688" s="627"/>
    </row>
    <row r="1689" spans="1:4" ht="15">
      <c r="A1689" s="607" t="s">
        <v>2633</v>
      </c>
      <c r="B1689" s="608" t="s">
        <v>1403</v>
      </c>
      <c r="C1689" s="624">
        <v>366.56</v>
      </c>
      <c r="D1689" s="627"/>
    </row>
    <row r="1690" spans="1:4" ht="15">
      <c r="A1690" s="607" t="s">
        <v>2634</v>
      </c>
      <c r="B1690" s="608" t="s">
        <v>1403</v>
      </c>
      <c r="C1690" s="624">
        <v>366.56</v>
      </c>
      <c r="D1690" s="627"/>
    </row>
    <row r="1691" spans="1:4" ht="15">
      <c r="A1691" s="607" t="s">
        <v>2635</v>
      </c>
      <c r="B1691" s="608" t="s">
        <v>1403</v>
      </c>
      <c r="C1691" s="624">
        <v>366.56</v>
      </c>
      <c r="D1691" s="627"/>
    </row>
    <row r="1692" spans="1:4" ht="15">
      <c r="A1692" s="607" t="s">
        <v>2636</v>
      </c>
      <c r="B1692" s="608" t="s">
        <v>1403</v>
      </c>
      <c r="C1692" s="624">
        <v>366.56</v>
      </c>
      <c r="D1692" s="627"/>
    </row>
    <row r="1693" spans="1:4" ht="15">
      <c r="A1693" s="607" t="s">
        <v>2637</v>
      </c>
      <c r="B1693" s="608" t="s">
        <v>1403</v>
      </c>
      <c r="C1693" s="624">
        <v>366.56</v>
      </c>
      <c r="D1693" s="627"/>
    </row>
    <row r="1694" spans="1:4" ht="15">
      <c r="A1694" s="607" t="s">
        <v>2638</v>
      </c>
      <c r="B1694" s="608" t="s">
        <v>1403</v>
      </c>
      <c r="C1694" s="624">
        <v>366.56</v>
      </c>
      <c r="D1694" s="627"/>
    </row>
    <row r="1695" spans="1:4" ht="15">
      <c r="A1695" s="607" t="s">
        <v>2639</v>
      </c>
      <c r="B1695" s="608" t="s">
        <v>1403</v>
      </c>
      <c r="C1695" s="624">
        <v>366.56</v>
      </c>
      <c r="D1695" s="627"/>
    </row>
    <row r="1696" spans="1:4" ht="15">
      <c r="A1696" s="607" t="s">
        <v>2640</v>
      </c>
      <c r="B1696" s="608" t="s">
        <v>1403</v>
      </c>
      <c r="C1696" s="624">
        <v>366.56</v>
      </c>
      <c r="D1696" s="627"/>
    </row>
    <row r="1697" spans="1:4" ht="15">
      <c r="A1697" s="607" t="s">
        <v>2641</v>
      </c>
      <c r="B1697" s="608" t="s">
        <v>1403</v>
      </c>
      <c r="C1697" s="624">
        <v>366.56</v>
      </c>
      <c r="D1697" s="627"/>
    </row>
    <row r="1698" spans="1:4" ht="15">
      <c r="A1698" s="607" t="s">
        <v>2642</v>
      </c>
      <c r="B1698" s="608" t="s">
        <v>1403</v>
      </c>
      <c r="C1698" s="624">
        <v>366.56</v>
      </c>
      <c r="D1698" s="627"/>
    </row>
    <row r="1699" spans="1:4" ht="15">
      <c r="A1699" s="607" t="s">
        <v>2643</v>
      </c>
      <c r="B1699" s="608" t="s">
        <v>1403</v>
      </c>
      <c r="C1699" s="624">
        <v>366.56</v>
      </c>
      <c r="D1699" s="627"/>
    </row>
    <row r="1700" spans="1:4" ht="15">
      <c r="A1700" s="607" t="s">
        <v>2644</v>
      </c>
      <c r="B1700" s="608" t="s">
        <v>1403</v>
      </c>
      <c r="C1700" s="624">
        <v>366.56</v>
      </c>
      <c r="D1700" s="627"/>
    </row>
    <row r="1701" spans="1:4" ht="15">
      <c r="A1701" s="607" t="s">
        <v>2645</v>
      </c>
      <c r="B1701" s="608" t="s">
        <v>1403</v>
      </c>
      <c r="C1701" s="624">
        <v>366.56</v>
      </c>
      <c r="D1701" s="627"/>
    </row>
    <row r="1702" spans="1:4" ht="15">
      <c r="A1702" s="607" t="s">
        <v>2646</v>
      </c>
      <c r="B1702" s="608" t="s">
        <v>1403</v>
      </c>
      <c r="C1702" s="624">
        <v>366.56</v>
      </c>
      <c r="D1702" s="627"/>
    </row>
    <row r="1703" spans="1:4" ht="15">
      <c r="A1703" s="607" t="s">
        <v>2647</v>
      </c>
      <c r="B1703" s="608" t="s">
        <v>1403</v>
      </c>
      <c r="C1703" s="624">
        <v>366.56</v>
      </c>
      <c r="D1703" s="627"/>
    </row>
    <row r="1704" spans="1:4" ht="15">
      <c r="A1704" s="607" t="s">
        <v>2648</v>
      </c>
      <c r="B1704" s="608" t="s">
        <v>1403</v>
      </c>
      <c r="C1704" s="624">
        <v>366.56</v>
      </c>
      <c r="D1704" s="627"/>
    </row>
    <row r="1705" spans="1:4" ht="15">
      <c r="A1705" s="607" t="s">
        <v>2649</v>
      </c>
      <c r="B1705" s="608" t="s">
        <v>1403</v>
      </c>
      <c r="C1705" s="624">
        <v>366.56</v>
      </c>
      <c r="D1705" s="627"/>
    </row>
    <row r="1706" spans="1:4" ht="15">
      <c r="A1706" s="607" t="s">
        <v>2650</v>
      </c>
      <c r="B1706" s="608" t="s">
        <v>1403</v>
      </c>
      <c r="C1706" s="624">
        <v>366.56</v>
      </c>
      <c r="D1706" s="627"/>
    </row>
    <row r="1707" spans="1:4" ht="15">
      <c r="A1707" s="607" t="s">
        <v>2651</v>
      </c>
      <c r="B1707" s="608" t="s">
        <v>1403</v>
      </c>
      <c r="C1707" s="624">
        <v>366.56</v>
      </c>
      <c r="D1707" s="627"/>
    </row>
    <row r="1708" spans="1:4" ht="15">
      <c r="A1708" s="607" t="s">
        <v>2652</v>
      </c>
      <c r="B1708" s="608" t="s">
        <v>1403</v>
      </c>
      <c r="C1708" s="624">
        <v>366.56</v>
      </c>
      <c r="D1708" s="627"/>
    </row>
    <row r="1709" spans="1:4" ht="15">
      <c r="A1709" s="607" t="s">
        <v>2653</v>
      </c>
      <c r="B1709" s="608" t="s">
        <v>1403</v>
      </c>
      <c r="C1709" s="624">
        <v>366.56</v>
      </c>
      <c r="D1709" s="627"/>
    </row>
    <row r="1710" spans="1:4" ht="15">
      <c r="A1710" s="607" t="s">
        <v>2654</v>
      </c>
      <c r="B1710" s="608" t="s">
        <v>1403</v>
      </c>
      <c r="C1710" s="624">
        <v>366.56</v>
      </c>
      <c r="D1710" s="627"/>
    </row>
    <row r="1711" spans="1:4" ht="15">
      <c r="A1711" s="607" t="s">
        <v>2655</v>
      </c>
      <c r="B1711" s="608" t="s">
        <v>1403</v>
      </c>
      <c r="C1711" s="624">
        <v>366.56</v>
      </c>
      <c r="D1711" s="627"/>
    </row>
    <row r="1712" spans="1:4" ht="15">
      <c r="A1712" s="607" t="s">
        <v>2656</v>
      </c>
      <c r="B1712" s="608" t="s">
        <v>1403</v>
      </c>
      <c r="C1712" s="624">
        <v>366.56</v>
      </c>
      <c r="D1712" s="627"/>
    </row>
    <row r="1713" spans="1:4" ht="15">
      <c r="A1713" s="607" t="s">
        <v>2657</v>
      </c>
      <c r="B1713" s="608" t="s">
        <v>1403</v>
      </c>
      <c r="C1713" s="624">
        <v>366.56</v>
      </c>
      <c r="D1713" s="627"/>
    </row>
    <row r="1714" spans="1:4" ht="15">
      <c r="A1714" s="607" t="s">
        <v>2658</v>
      </c>
      <c r="B1714" s="608" t="s">
        <v>1403</v>
      </c>
      <c r="C1714" s="624">
        <v>366.56</v>
      </c>
      <c r="D1714" s="627"/>
    </row>
    <row r="1715" spans="1:4" ht="15">
      <c r="A1715" s="607" t="s">
        <v>2659</v>
      </c>
      <c r="B1715" s="608" t="s">
        <v>1403</v>
      </c>
      <c r="C1715" s="624">
        <v>366.56</v>
      </c>
      <c r="D1715" s="627"/>
    </row>
    <row r="1716" spans="1:4" ht="15">
      <c r="A1716" s="607" t="s">
        <v>2660</v>
      </c>
      <c r="B1716" s="608" t="s">
        <v>1403</v>
      </c>
      <c r="C1716" s="624">
        <v>366.56</v>
      </c>
      <c r="D1716" s="627"/>
    </row>
    <row r="1717" spans="1:4" ht="15">
      <c r="A1717" s="607" t="s">
        <v>2661</v>
      </c>
      <c r="B1717" s="608" t="s">
        <v>1403</v>
      </c>
      <c r="C1717" s="624">
        <v>366.56</v>
      </c>
      <c r="D1717" s="627"/>
    </row>
    <row r="1718" spans="1:4" ht="15">
      <c r="A1718" s="607" t="s">
        <v>2662</v>
      </c>
      <c r="B1718" s="608" t="s">
        <v>1403</v>
      </c>
      <c r="C1718" s="624">
        <v>366.56</v>
      </c>
      <c r="D1718" s="627"/>
    </row>
    <row r="1719" spans="1:4" ht="15">
      <c r="A1719" s="607" t="s">
        <v>2663</v>
      </c>
      <c r="B1719" s="608" t="s">
        <v>1403</v>
      </c>
      <c r="C1719" s="624">
        <v>366.56</v>
      </c>
      <c r="D1719" s="627"/>
    </row>
    <row r="1720" spans="1:4" ht="15">
      <c r="A1720" s="607" t="s">
        <v>2664</v>
      </c>
      <c r="B1720" s="608" t="s">
        <v>1403</v>
      </c>
      <c r="C1720" s="624">
        <v>366.56</v>
      </c>
      <c r="D1720" s="627"/>
    </row>
    <row r="1721" spans="1:4" ht="15">
      <c r="A1721" s="607" t="s">
        <v>2665</v>
      </c>
      <c r="B1721" s="608" t="s">
        <v>1403</v>
      </c>
      <c r="C1721" s="624">
        <v>366.56</v>
      </c>
      <c r="D1721" s="627"/>
    </row>
    <row r="1722" spans="1:4" ht="15">
      <c r="A1722" s="607" t="s">
        <v>2666</v>
      </c>
      <c r="B1722" s="608" t="s">
        <v>1403</v>
      </c>
      <c r="C1722" s="624">
        <v>366.56</v>
      </c>
      <c r="D1722" s="627"/>
    </row>
    <row r="1723" spans="1:4" ht="15">
      <c r="A1723" s="607" t="s">
        <v>2667</v>
      </c>
      <c r="B1723" s="608" t="s">
        <v>1403</v>
      </c>
      <c r="C1723" s="624">
        <v>366.56</v>
      </c>
      <c r="D1723" s="627"/>
    </row>
    <row r="1724" spans="1:4" ht="15">
      <c r="A1724" s="607" t="s">
        <v>2668</v>
      </c>
      <c r="B1724" s="608" t="s">
        <v>1403</v>
      </c>
      <c r="C1724" s="624">
        <v>366.56</v>
      </c>
      <c r="D1724" s="627"/>
    </row>
    <row r="1725" spans="1:4" ht="15">
      <c r="A1725" s="607" t="s">
        <v>2669</v>
      </c>
      <c r="B1725" s="608" t="s">
        <v>1403</v>
      </c>
      <c r="C1725" s="624">
        <v>366.56</v>
      </c>
      <c r="D1725" s="627"/>
    </row>
    <row r="1726" spans="1:4" ht="15">
      <c r="A1726" s="607" t="s">
        <v>2670</v>
      </c>
      <c r="B1726" s="608" t="s">
        <v>1403</v>
      </c>
      <c r="C1726" s="624">
        <v>366.56</v>
      </c>
      <c r="D1726" s="627"/>
    </row>
    <row r="1727" spans="1:4" ht="15">
      <c r="A1727" s="607" t="s">
        <v>2671</v>
      </c>
      <c r="B1727" s="608" t="s">
        <v>1403</v>
      </c>
      <c r="C1727" s="624">
        <v>366.56</v>
      </c>
      <c r="D1727" s="627"/>
    </row>
    <row r="1728" spans="1:4" ht="15">
      <c r="A1728" s="607" t="s">
        <v>2672</v>
      </c>
      <c r="B1728" s="608" t="s">
        <v>1403</v>
      </c>
      <c r="C1728" s="624">
        <v>366.56</v>
      </c>
      <c r="D1728" s="627"/>
    </row>
    <row r="1729" spans="1:4" ht="15">
      <c r="A1729" s="607" t="s">
        <v>2673</v>
      </c>
      <c r="B1729" s="608" t="s">
        <v>1403</v>
      </c>
      <c r="C1729" s="624">
        <v>366.56</v>
      </c>
      <c r="D1729" s="627"/>
    </row>
    <row r="1730" spans="1:4" ht="15">
      <c r="A1730" s="607" t="s">
        <v>2674</v>
      </c>
      <c r="B1730" s="608" t="s">
        <v>1403</v>
      </c>
      <c r="C1730" s="624">
        <v>366.56</v>
      </c>
      <c r="D1730" s="627"/>
    </row>
    <row r="1731" spans="1:4" ht="15">
      <c r="A1731" s="607" t="s">
        <v>2675</v>
      </c>
      <c r="B1731" s="608" t="s">
        <v>1403</v>
      </c>
      <c r="C1731" s="624">
        <v>366.56</v>
      </c>
      <c r="D1731" s="627"/>
    </row>
    <row r="1732" spans="1:4" ht="15">
      <c r="A1732" s="607" t="s">
        <v>2676</v>
      </c>
      <c r="B1732" s="608" t="s">
        <v>1403</v>
      </c>
      <c r="C1732" s="624">
        <v>366.56</v>
      </c>
      <c r="D1732" s="627"/>
    </row>
    <row r="1733" spans="1:4" ht="15">
      <c r="A1733" s="607" t="s">
        <v>2677</v>
      </c>
      <c r="B1733" s="608" t="s">
        <v>1403</v>
      </c>
      <c r="C1733" s="624">
        <v>366.56</v>
      </c>
      <c r="D1733" s="627"/>
    </row>
    <row r="1734" spans="1:4" ht="15">
      <c r="A1734" s="607" t="s">
        <v>2678</v>
      </c>
      <c r="B1734" s="608" t="s">
        <v>1403</v>
      </c>
      <c r="C1734" s="624">
        <v>366.56</v>
      </c>
      <c r="D1734" s="627"/>
    </row>
    <row r="1735" spans="1:4" ht="15">
      <c r="A1735" s="607" t="s">
        <v>2679</v>
      </c>
      <c r="B1735" s="608" t="s">
        <v>1403</v>
      </c>
      <c r="C1735" s="624">
        <v>366.56</v>
      </c>
      <c r="D1735" s="627"/>
    </row>
    <row r="1736" spans="1:4" ht="15">
      <c r="A1736" s="607" t="s">
        <v>2680</v>
      </c>
      <c r="B1736" s="608" t="s">
        <v>1403</v>
      </c>
      <c r="C1736" s="624">
        <v>366.56</v>
      </c>
      <c r="D1736" s="627"/>
    </row>
    <row r="1737" spans="1:4" ht="15">
      <c r="A1737" s="607" t="s">
        <v>2681</v>
      </c>
      <c r="B1737" s="608" t="s">
        <v>1403</v>
      </c>
      <c r="C1737" s="624">
        <v>366.56</v>
      </c>
      <c r="D1737" s="627"/>
    </row>
    <row r="1738" spans="1:4" ht="15">
      <c r="A1738" s="607" t="s">
        <v>2682</v>
      </c>
      <c r="B1738" s="608" t="s">
        <v>1403</v>
      </c>
      <c r="C1738" s="624">
        <v>366.56</v>
      </c>
      <c r="D1738" s="627"/>
    </row>
    <row r="1739" spans="1:4" ht="15">
      <c r="A1739" s="607" t="s">
        <v>2683</v>
      </c>
      <c r="B1739" s="608" t="s">
        <v>1403</v>
      </c>
      <c r="C1739" s="624">
        <v>366.56</v>
      </c>
      <c r="D1739" s="627"/>
    </row>
    <row r="1740" spans="1:4" ht="15">
      <c r="A1740" s="607" t="s">
        <v>2684</v>
      </c>
      <c r="B1740" s="608" t="s">
        <v>1403</v>
      </c>
      <c r="C1740" s="624">
        <v>366.56</v>
      </c>
      <c r="D1740" s="627"/>
    </row>
    <row r="1741" spans="1:4" ht="15">
      <c r="A1741" s="607" t="s">
        <v>2685</v>
      </c>
      <c r="B1741" s="608" t="s">
        <v>1403</v>
      </c>
      <c r="C1741" s="624">
        <v>366.56</v>
      </c>
      <c r="D1741" s="627"/>
    </row>
    <row r="1742" spans="1:4" ht="15">
      <c r="A1742" s="607" t="s">
        <v>2686</v>
      </c>
      <c r="B1742" s="608" t="s">
        <v>1403</v>
      </c>
      <c r="C1742" s="624">
        <v>366.56</v>
      </c>
      <c r="D1742" s="627"/>
    </row>
    <row r="1743" spans="1:4" ht="15">
      <c r="A1743" s="607" t="s">
        <v>2687</v>
      </c>
      <c r="B1743" s="608" t="s">
        <v>1403</v>
      </c>
      <c r="C1743" s="624">
        <v>366.56</v>
      </c>
      <c r="D1743" s="627"/>
    </row>
    <row r="1744" spans="1:4" ht="15">
      <c r="A1744" s="607" t="s">
        <v>2688</v>
      </c>
      <c r="B1744" s="608" t="s">
        <v>1403</v>
      </c>
      <c r="C1744" s="624">
        <v>366.56</v>
      </c>
      <c r="D1744" s="627"/>
    </row>
    <row r="1745" spans="1:4" ht="15">
      <c r="A1745" s="607" t="s">
        <v>2689</v>
      </c>
      <c r="B1745" s="608" t="s">
        <v>1403</v>
      </c>
      <c r="C1745" s="624">
        <v>366.56</v>
      </c>
      <c r="D1745" s="627"/>
    </row>
    <row r="1746" spans="1:4" ht="15">
      <c r="A1746" s="607" t="s">
        <v>2690</v>
      </c>
      <c r="B1746" s="608" t="s">
        <v>1403</v>
      </c>
      <c r="C1746" s="624">
        <v>366.56</v>
      </c>
      <c r="D1746" s="627"/>
    </row>
    <row r="1747" spans="1:4" ht="15">
      <c r="A1747" s="607" t="s">
        <v>2691</v>
      </c>
      <c r="B1747" s="608" t="s">
        <v>1403</v>
      </c>
      <c r="C1747" s="624">
        <v>366.56</v>
      </c>
      <c r="D1747" s="627"/>
    </row>
    <row r="1748" spans="1:4" ht="15">
      <c r="A1748" s="607" t="s">
        <v>2692</v>
      </c>
      <c r="B1748" s="608" t="s">
        <v>1403</v>
      </c>
      <c r="C1748" s="624">
        <v>366.56</v>
      </c>
      <c r="D1748" s="627"/>
    </row>
    <row r="1749" spans="1:4" ht="15">
      <c r="A1749" s="607" t="s">
        <v>2693</v>
      </c>
      <c r="B1749" s="608" t="s">
        <v>1403</v>
      </c>
      <c r="C1749" s="624">
        <v>366.56</v>
      </c>
      <c r="D1749" s="627"/>
    </row>
    <row r="1750" spans="1:4" ht="15">
      <c r="A1750" s="607" t="s">
        <v>2694</v>
      </c>
      <c r="B1750" s="608" t="s">
        <v>1403</v>
      </c>
      <c r="C1750" s="624">
        <v>366.56</v>
      </c>
      <c r="D1750" s="627"/>
    </row>
    <row r="1751" spans="1:4" ht="15">
      <c r="A1751" s="607" t="s">
        <v>2695</v>
      </c>
      <c r="B1751" s="608" t="s">
        <v>1403</v>
      </c>
      <c r="C1751" s="624">
        <v>366.56</v>
      </c>
      <c r="D1751" s="627"/>
    </row>
    <row r="1752" spans="1:4" ht="15">
      <c r="A1752" s="607" t="s">
        <v>2696</v>
      </c>
      <c r="B1752" s="608" t="s">
        <v>1403</v>
      </c>
      <c r="C1752" s="624">
        <v>366.56</v>
      </c>
      <c r="D1752" s="627"/>
    </row>
    <row r="1753" spans="1:4" ht="15">
      <c r="A1753" s="607" t="s">
        <v>2697</v>
      </c>
      <c r="B1753" s="608" t="s">
        <v>1403</v>
      </c>
      <c r="C1753" s="624">
        <v>366.56</v>
      </c>
      <c r="D1753" s="627"/>
    </row>
    <row r="1754" spans="1:4" ht="15">
      <c r="A1754" s="607" t="s">
        <v>2698</v>
      </c>
      <c r="B1754" s="608" t="s">
        <v>1403</v>
      </c>
      <c r="C1754" s="624">
        <v>366.56</v>
      </c>
      <c r="D1754" s="627"/>
    </row>
    <row r="1755" spans="1:4" ht="15">
      <c r="A1755" s="607" t="s">
        <v>2699</v>
      </c>
      <c r="B1755" s="608" t="s">
        <v>1403</v>
      </c>
      <c r="C1755" s="624">
        <v>366.56</v>
      </c>
      <c r="D1755" s="627"/>
    </row>
    <row r="1756" spans="1:4" ht="15">
      <c r="A1756" s="607" t="s">
        <v>2700</v>
      </c>
      <c r="B1756" s="608" t="s">
        <v>1403</v>
      </c>
      <c r="C1756" s="624">
        <v>366.56</v>
      </c>
      <c r="D1756" s="627"/>
    </row>
    <row r="1757" spans="1:4" ht="15">
      <c r="A1757" s="607" t="s">
        <v>2701</v>
      </c>
      <c r="B1757" s="608" t="s">
        <v>1403</v>
      </c>
      <c r="C1757" s="624">
        <v>366.56</v>
      </c>
      <c r="D1757" s="627"/>
    </row>
    <row r="1758" spans="1:4" ht="15">
      <c r="A1758" s="607" t="s">
        <v>2702</v>
      </c>
      <c r="B1758" s="608" t="s">
        <v>1403</v>
      </c>
      <c r="C1758" s="624">
        <v>366.56</v>
      </c>
      <c r="D1758" s="627"/>
    </row>
    <row r="1759" spans="1:4" ht="15">
      <c r="A1759" s="607" t="s">
        <v>2703</v>
      </c>
      <c r="B1759" s="608" t="s">
        <v>1403</v>
      </c>
      <c r="C1759" s="624">
        <v>366.56</v>
      </c>
      <c r="D1759" s="627"/>
    </row>
    <row r="1760" spans="1:4" ht="15">
      <c r="A1760" s="607" t="s">
        <v>2704</v>
      </c>
      <c r="B1760" s="608" t="s">
        <v>1403</v>
      </c>
      <c r="C1760" s="624">
        <v>366.56</v>
      </c>
      <c r="D1760" s="627"/>
    </row>
    <row r="1761" spans="1:4" ht="15">
      <c r="A1761" s="607" t="s">
        <v>2705</v>
      </c>
      <c r="B1761" s="608" t="s">
        <v>1403</v>
      </c>
      <c r="C1761" s="624">
        <v>366.56</v>
      </c>
      <c r="D1761" s="627"/>
    </row>
    <row r="1762" spans="1:4" ht="15">
      <c r="A1762" s="607" t="s">
        <v>2706</v>
      </c>
      <c r="B1762" s="608" t="s">
        <v>1403</v>
      </c>
      <c r="C1762" s="624">
        <v>366.56</v>
      </c>
      <c r="D1762" s="627"/>
    </row>
    <row r="1763" spans="1:4" ht="15">
      <c r="A1763" s="607" t="s">
        <v>2707</v>
      </c>
      <c r="B1763" s="608" t="s">
        <v>1403</v>
      </c>
      <c r="C1763" s="624">
        <v>366.56</v>
      </c>
      <c r="D1763" s="627"/>
    </row>
    <row r="1764" spans="1:4" ht="15">
      <c r="A1764" s="607" t="s">
        <v>2708</v>
      </c>
      <c r="B1764" s="608" t="s">
        <v>1403</v>
      </c>
      <c r="C1764" s="624">
        <v>366.56</v>
      </c>
      <c r="D1764" s="627"/>
    </row>
    <row r="1765" spans="1:4" ht="15">
      <c r="A1765" s="607" t="s">
        <v>2709</v>
      </c>
      <c r="B1765" s="608" t="s">
        <v>1403</v>
      </c>
      <c r="C1765" s="624">
        <v>366.56</v>
      </c>
      <c r="D1765" s="627"/>
    </row>
    <row r="1766" spans="1:4" ht="15">
      <c r="A1766" s="607" t="s">
        <v>2710</v>
      </c>
      <c r="B1766" s="608" t="s">
        <v>1403</v>
      </c>
      <c r="C1766" s="624">
        <v>366.56</v>
      </c>
      <c r="D1766" s="627"/>
    </row>
    <row r="1767" spans="1:4" ht="15">
      <c r="A1767" s="607" t="s">
        <v>2711</v>
      </c>
      <c r="B1767" s="608" t="s">
        <v>1403</v>
      </c>
      <c r="C1767" s="624">
        <v>366.56</v>
      </c>
      <c r="D1767" s="627"/>
    </row>
    <row r="1768" spans="1:4" ht="15">
      <c r="A1768" s="607" t="s">
        <v>2712</v>
      </c>
      <c r="B1768" s="608" t="s">
        <v>1403</v>
      </c>
      <c r="C1768" s="624">
        <v>366.56</v>
      </c>
      <c r="D1768" s="627"/>
    </row>
    <row r="1769" spans="1:4" ht="15">
      <c r="A1769" s="607" t="s">
        <v>2713</v>
      </c>
      <c r="B1769" s="608" t="s">
        <v>1403</v>
      </c>
      <c r="C1769" s="624">
        <v>366.56</v>
      </c>
      <c r="D1769" s="627"/>
    </row>
    <row r="1770" spans="1:4" ht="15">
      <c r="A1770" s="607" t="s">
        <v>2714</v>
      </c>
      <c r="B1770" s="608" t="s">
        <v>1403</v>
      </c>
      <c r="C1770" s="624">
        <v>366.56</v>
      </c>
      <c r="D1770" s="627"/>
    </row>
    <row r="1771" spans="1:4" ht="15">
      <c r="A1771" s="607" t="s">
        <v>2715</v>
      </c>
      <c r="B1771" s="608" t="s">
        <v>1403</v>
      </c>
      <c r="C1771" s="624">
        <v>366.56</v>
      </c>
      <c r="D1771" s="627"/>
    </row>
    <row r="1772" spans="1:4" ht="15">
      <c r="A1772" s="607" t="s">
        <v>2716</v>
      </c>
      <c r="B1772" s="608" t="s">
        <v>1403</v>
      </c>
      <c r="C1772" s="624">
        <v>366.56</v>
      </c>
      <c r="D1772" s="627"/>
    </row>
    <row r="1773" spans="1:4" ht="15">
      <c r="A1773" s="607" t="s">
        <v>2717</v>
      </c>
      <c r="B1773" s="608" t="s">
        <v>1403</v>
      </c>
      <c r="C1773" s="624">
        <v>366.56</v>
      </c>
      <c r="D1773" s="627"/>
    </row>
    <row r="1774" spans="1:4" ht="15">
      <c r="A1774" s="607" t="s">
        <v>2718</v>
      </c>
      <c r="B1774" s="608" t="s">
        <v>1403</v>
      </c>
      <c r="C1774" s="624">
        <v>366.56</v>
      </c>
      <c r="D1774" s="627"/>
    </row>
    <row r="1775" spans="1:4" ht="15">
      <c r="A1775" s="607" t="s">
        <v>2719</v>
      </c>
      <c r="B1775" s="608" t="s">
        <v>1403</v>
      </c>
      <c r="C1775" s="624">
        <v>366.56</v>
      </c>
      <c r="D1775" s="627"/>
    </row>
    <row r="1776" spans="1:4" ht="15">
      <c r="A1776" s="607" t="s">
        <v>2720</v>
      </c>
      <c r="B1776" s="608" t="s">
        <v>1403</v>
      </c>
      <c r="C1776" s="624">
        <v>366.56</v>
      </c>
      <c r="D1776" s="627"/>
    </row>
    <row r="1777" spans="1:4" ht="15">
      <c r="A1777" s="607" t="s">
        <v>2721</v>
      </c>
      <c r="B1777" s="608" t="s">
        <v>1403</v>
      </c>
      <c r="C1777" s="624">
        <v>366.56</v>
      </c>
      <c r="D1777" s="627"/>
    </row>
    <row r="1778" spans="1:4" ht="15">
      <c r="A1778" s="607" t="s">
        <v>2722</v>
      </c>
      <c r="B1778" s="608" t="s">
        <v>1403</v>
      </c>
      <c r="C1778" s="624">
        <v>366.56</v>
      </c>
      <c r="D1778" s="627"/>
    </row>
    <row r="1779" spans="1:4" ht="15">
      <c r="A1779" s="607" t="s">
        <v>2723</v>
      </c>
      <c r="B1779" s="608" t="s">
        <v>1403</v>
      </c>
      <c r="C1779" s="624">
        <v>366.56</v>
      </c>
      <c r="D1779" s="627"/>
    </row>
    <row r="1780" spans="1:4" ht="15">
      <c r="A1780" s="607" t="s">
        <v>2724</v>
      </c>
      <c r="B1780" s="608" t="s">
        <v>1403</v>
      </c>
      <c r="C1780" s="624">
        <v>366.56</v>
      </c>
      <c r="D1780" s="627"/>
    </row>
    <row r="1781" spans="1:4" ht="15">
      <c r="A1781" s="607" t="s">
        <v>2725</v>
      </c>
      <c r="B1781" s="608" t="s">
        <v>1403</v>
      </c>
      <c r="C1781" s="624">
        <v>366.56</v>
      </c>
      <c r="D1781" s="627"/>
    </row>
    <row r="1782" spans="1:4" ht="15">
      <c r="A1782" s="607" t="s">
        <v>2726</v>
      </c>
      <c r="B1782" s="608" t="s">
        <v>1403</v>
      </c>
      <c r="C1782" s="624">
        <v>366.56</v>
      </c>
      <c r="D1782" s="627"/>
    </row>
    <row r="1783" spans="1:4" ht="15">
      <c r="A1783" s="607" t="s">
        <v>2727</v>
      </c>
      <c r="B1783" s="608" t="s">
        <v>1403</v>
      </c>
      <c r="C1783" s="624">
        <v>366.56</v>
      </c>
      <c r="D1783" s="627"/>
    </row>
    <row r="1784" spans="1:4" ht="15">
      <c r="A1784" s="607" t="s">
        <v>2728</v>
      </c>
      <c r="B1784" s="608" t="s">
        <v>1403</v>
      </c>
      <c r="C1784" s="624">
        <v>366.56</v>
      </c>
      <c r="D1784" s="627"/>
    </row>
    <row r="1785" spans="1:4" ht="15">
      <c r="A1785" s="607" t="s">
        <v>2729</v>
      </c>
      <c r="B1785" s="608" t="s">
        <v>1403</v>
      </c>
      <c r="C1785" s="624">
        <v>366.56</v>
      </c>
      <c r="D1785" s="627"/>
    </row>
    <row r="1786" spans="1:4" ht="15">
      <c r="A1786" s="607" t="s">
        <v>2730</v>
      </c>
      <c r="B1786" s="608" t="s">
        <v>1403</v>
      </c>
      <c r="C1786" s="624">
        <v>366.56</v>
      </c>
      <c r="D1786" s="627"/>
    </row>
    <row r="1787" spans="1:4" ht="15">
      <c r="A1787" s="607" t="s">
        <v>2731</v>
      </c>
      <c r="B1787" s="608" t="s">
        <v>1403</v>
      </c>
      <c r="C1787" s="624">
        <v>366.56</v>
      </c>
      <c r="D1787" s="627"/>
    </row>
    <row r="1788" spans="1:4" ht="15">
      <c r="A1788" s="607" t="s">
        <v>2732</v>
      </c>
      <c r="B1788" s="608" t="s">
        <v>1403</v>
      </c>
      <c r="C1788" s="624">
        <v>366.56</v>
      </c>
      <c r="D1788" s="627"/>
    </row>
    <row r="1789" spans="1:4" ht="15">
      <c r="A1789" s="607" t="s">
        <v>2733</v>
      </c>
      <c r="B1789" s="608" t="s">
        <v>1403</v>
      </c>
      <c r="C1789" s="624">
        <v>366.56</v>
      </c>
      <c r="D1789" s="627"/>
    </row>
    <row r="1790" spans="1:4" ht="15">
      <c r="A1790" s="607" t="s">
        <v>2734</v>
      </c>
      <c r="B1790" s="608" t="s">
        <v>1403</v>
      </c>
      <c r="C1790" s="624">
        <v>366.56</v>
      </c>
      <c r="D1790" s="627"/>
    </row>
    <row r="1791" spans="1:4" ht="15">
      <c r="A1791" s="607" t="s">
        <v>2735</v>
      </c>
      <c r="B1791" s="608" t="s">
        <v>1403</v>
      </c>
      <c r="C1791" s="624">
        <v>366.56</v>
      </c>
      <c r="D1791" s="627"/>
    </row>
    <row r="1792" spans="1:4" ht="15">
      <c r="A1792" s="607" t="s">
        <v>2736</v>
      </c>
      <c r="B1792" s="608" t="s">
        <v>1403</v>
      </c>
      <c r="C1792" s="624">
        <v>366.56</v>
      </c>
      <c r="D1792" s="627"/>
    </row>
    <row r="1793" spans="1:4" ht="15">
      <c r="A1793" s="607" t="s">
        <v>2737</v>
      </c>
      <c r="B1793" s="608" t="s">
        <v>1403</v>
      </c>
      <c r="C1793" s="624">
        <v>366.56</v>
      </c>
      <c r="D1793" s="627"/>
    </row>
    <row r="1794" spans="1:4" ht="15">
      <c r="A1794" s="607" t="s">
        <v>2738</v>
      </c>
      <c r="B1794" s="608" t="s">
        <v>1403</v>
      </c>
      <c r="C1794" s="624">
        <v>366.56</v>
      </c>
      <c r="D1794" s="627"/>
    </row>
    <row r="1795" spans="1:4" ht="15">
      <c r="A1795" s="607" t="s">
        <v>2739</v>
      </c>
      <c r="B1795" s="608" t="s">
        <v>1403</v>
      </c>
      <c r="C1795" s="624">
        <v>366.56</v>
      </c>
      <c r="D1795" s="627"/>
    </row>
    <row r="1796" spans="1:4" ht="15">
      <c r="A1796" s="607" t="s">
        <v>2740</v>
      </c>
      <c r="B1796" s="608" t="s">
        <v>1403</v>
      </c>
      <c r="C1796" s="624">
        <v>366.56</v>
      </c>
      <c r="D1796" s="627"/>
    </row>
    <row r="1797" spans="1:4" ht="15">
      <c r="A1797" s="607" t="s">
        <v>2741</v>
      </c>
      <c r="B1797" s="608" t="s">
        <v>1403</v>
      </c>
      <c r="C1797" s="624">
        <v>366.56</v>
      </c>
      <c r="D1797" s="627"/>
    </row>
    <row r="1798" spans="1:4" ht="15">
      <c r="A1798" s="607" t="s">
        <v>2742</v>
      </c>
      <c r="B1798" s="608" t="s">
        <v>1403</v>
      </c>
      <c r="C1798" s="624">
        <v>366.56</v>
      </c>
      <c r="D1798" s="627"/>
    </row>
    <row r="1799" spans="1:4" ht="15">
      <c r="A1799" s="607" t="s">
        <v>2743</v>
      </c>
      <c r="B1799" s="608" t="s">
        <v>1403</v>
      </c>
      <c r="C1799" s="624">
        <v>366.56</v>
      </c>
      <c r="D1799" s="627"/>
    </row>
    <row r="1800" spans="1:4" ht="15">
      <c r="A1800" s="607" t="s">
        <v>2744</v>
      </c>
      <c r="B1800" s="608" t="s">
        <v>1403</v>
      </c>
      <c r="C1800" s="624">
        <v>366.56</v>
      </c>
      <c r="D1800" s="627"/>
    </row>
    <row r="1801" spans="1:4" ht="15">
      <c r="A1801" s="607" t="s">
        <v>2745</v>
      </c>
      <c r="B1801" s="608" t="s">
        <v>1403</v>
      </c>
      <c r="C1801" s="624">
        <v>366.56</v>
      </c>
      <c r="D1801" s="627"/>
    </row>
    <row r="1802" spans="1:4" ht="15">
      <c r="A1802" s="607" t="s">
        <v>2746</v>
      </c>
      <c r="B1802" s="608" t="s">
        <v>1403</v>
      </c>
      <c r="C1802" s="624">
        <v>366.56</v>
      </c>
      <c r="D1802" s="627"/>
    </row>
    <row r="1803" spans="1:4" ht="15">
      <c r="A1803" s="607" t="s">
        <v>2747</v>
      </c>
      <c r="B1803" s="608" t="s">
        <v>1403</v>
      </c>
      <c r="C1803" s="624">
        <v>366.56</v>
      </c>
      <c r="D1803" s="627"/>
    </row>
    <row r="1804" spans="1:4" ht="15">
      <c r="A1804" s="607" t="s">
        <v>2748</v>
      </c>
      <c r="B1804" s="608" t="s">
        <v>1403</v>
      </c>
      <c r="C1804" s="624">
        <v>366.56</v>
      </c>
      <c r="D1804" s="627"/>
    </row>
    <row r="1805" spans="1:4" ht="15">
      <c r="A1805" s="607" t="s">
        <v>2749</v>
      </c>
      <c r="B1805" s="608" t="s">
        <v>1403</v>
      </c>
      <c r="C1805" s="624">
        <v>366.56</v>
      </c>
      <c r="D1805" s="627"/>
    </row>
    <row r="1806" spans="1:4" ht="15">
      <c r="A1806" s="607" t="s">
        <v>2750</v>
      </c>
      <c r="B1806" s="608" t="s">
        <v>1403</v>
      </c>
      <c r="C1806" s="624">
        <v>366.56</v>
      </c>
      <c r="D1806" s="627"/>
    </row>
    <row r="1807" spans="1:4" ht="15">
      <c r="A1807" s="607" t="s">
        <v>2751</v>
      </c>
      <c r="B1807" s="608" t="s">
        <v>1403</v>
      </c>
      <c r="C1807" s="624">
        <v>366.56</v>
      </c>
      <c r="D1807" s="627"/>
    </row>
    <row r="1808" spans="1:4" ht="15">
      <c r="A1808" s="607" t="s">
        <v>2752</v>
      </c>
      <c r="B1808" s="608" t="s">
        <v>1403</v>
      </c>
      <c r="C1808" s="624">
        <v>366.56</v>
      </c>
      <c r="D1808" s="627"/>
    </row>
    <row r="1809" spans="1:4" ht="15">
      <c r="A1809" s="607" t="s">
        <v>2753</v>
      </c>
      <c r="B1809" s="608" t="s">
        <v>1403</v>
      </c>
      <c r="C1809" s="624">
        <v>366.56</v>
      </c>
      <c r="D1809" s="627"/>
    </row>
    <row r="1810" spans="1:4" ht="15">
      <c r="A1810" s="607" t="s">
        <v>2754</v>
      </c>
      <c r="B1810" s="608" t="s">
        <v>1403</v>
      </c>
      <c r="C1810" s="624">
        <v>366.56</v>
      </c>
      <c r="D1810" s="627"/>
    </row>
    <row r="1811" spans="1:4" ht="15">
      <c r="A1811" s="607" t="s">
        <v>2755</v>
      </c>
      <c r="B1811" s="608" t="s">
        <v>1403</v>
      </c>
      <c r="C1811" s="624">
        <v>366.56</v>
      </c>
      <c r="D1811" s="627"/>
    </row>
    <row r="1812" spans="1:4" ht="15">
      <c r="A1812" s="607" t="s">
        <v>2756</v>
      </c>
      <c r="B1812" s="608" t="s">
        <v>1403</v>
      </c>
      <c r="C1812" s="624">
        <v>366.56</v>
      </c>
      <c r="D1812" s="627"/>
    </row>
    <row r="1813" spans="1:4" ht="15">
      <c r="A1813" s="607" t="s">
        <v>2757</v>
      </c>
      <c r="B1813" s="608" t="s">
        <v>1403</v>
      </c>
      <c r="C1813" s="624">
        <v>366.56</v>
      </c>
      <c r="D1813" s="627"/>
    </row>
    <row r="1814" spans="1:4" ht="15">
      <c r="A1814" s="607" t="s">
        <v>2758</v>
      </c>
      <c r="B1814" s="608" t="s">
        <v>1403</v>
      </c>
      <c r="C1814" s="624">
        <v>366.56</v>
      </c>
      <c r="D1814" s="627"/>
    </row>
    <row r="1815" spans="1:4" ht="15">
      <c r="A1815" s="607" t="s">
        <v>2759</v>
      </c>
      <c r="B1815" s="608" t="s">
        <v>1403</v>
      </c>
      <c r="C1815" s="624">
        <v>366.56</v>
      </c>
      <c r="D1815" s="627"/>
    </row>
    <row r="1816" spans="1:4" ht="15">
      <c r="A1816" s="607" t="s">
        <v>2760</v>
      </c>
      <c r="B1816" s="608" t="s">
        <v>1403</v>
      </c>
      <c r="C1816" s="624">
        <v>366.56</v>
      </c>
      <c r="D1816" s="627"/>
    </row>
    <row r="1817" spans="1:4" ht="15">
      <c r="A1817" s="607" t="s">
        <v>2761</v>
      </c>
      <c r="B1817" s="608" t="s">
        <v>1403</v>
      </c>
      <c r="C1817" s="624">
        <v>366.56</v>
      </c>
      <c r="D1817" s="627"/>
    </row>
    <row r="1818" spans="1:4" ht="15">
      <c r="A1818" s="607" t="s">
        <v>2762</v>
      </c>
      <c r="B1818" s="608" t="s">
        <v>1403</v>
      </c>
      <c r="C1818" s="624">
        <v>366.56</v>
      </c>
      <c r="D1818" s="627"/>
    </row>
    <row r="1819" spans="1:4" ht="15">
      <c r="A1819" s="607" t="s">
        <v>2763</v>
      </c>
      <c r="B1819" s="608" t="s">
        <v>1403</v>
      </c>
      <c r="C1819" s="624">
        <v>366.56</v>
      </c>
      <c r="D1819" s="627"/>
    </row>
    <row r="1820" spans="1:4" ht="15">
      <c r="A1820" s="607" t="s">
        <v>2764</v>
      </c>
      <c r="B1820" s="608" t="s">
        <v>1403</v>
      </c>
      <c r="C1820" s="624">
        <v>366.56</v>
      </c>
      <c r="D1820" s="627"/>
    </row>
    <row r="1821" spans="1:4" ht="15">
      <c r="A1821" s="607" t="s">
        <v>2765</v>
      </c>
      <c r="B1821" s="608" t="s">
        <v>1403</v>
      </c>
      <c r="C1821" s="624">
        <v>366.56</v>
      </c>
      <c r="D1821" s="627"/>
    </row>
    <row r="1822" spans="1:4" ht="15">
      <c r="A1822" s="607" t="s">
        <v>2766</v>
      </c>
      <c r="B1822" s="608" t="s">
        <v>1403</v>
      </c>
      <c r="C1822" s="624">
        <v>366.56</v>
      </c>
      <c r="D1822" s="627"/>
    </row>
    <row r="1823" spans="1:4" ht="15">
      <c r="A1823" s="607" t="s">
        <v>2767</v>
      </c>
      <c r="B1823" s="608" t="s">
        <v>1403</v>
      </c>
      <c r="C1823" s="624">
        <v>366.56</v>
      </c>
      <c r="D1823" s="627"/>
    </row>
    <row r="1824" spans="1:4" ht="15">
      <c r="A1824" s="607" t="s">
        <v>2768</v>
      </c>
      <c r="B1824" s="608" t="s">
        <v>1403</v>
      </c>
      <c r="C1824" s="624">
        <v>366.56</v>
      </c>
      <c r="D1824" s="627"/>
    </row>
    <row r="1825" spans="1:4" ht="15">
      <c r="A1825" s="607" t="s">
        <v>2769</v>
      </c>
      <c r="B1825" s="608" t="s">
        <v>1403</v>
      </c>
      <c r="C1825" s="624">
        <v>366.56</v>
      </c>
      <c r="D1825" s="627"/>
    </row>
    <row r="1826" spans="1:4" ht="15">
      <c r="A1826" s="607" t="s">
        <v>2770</v>
      </c>
      <c r="B1826" s="608" t="s">
        <v>1403</v>
      </c>
      <c r="C1826" s="624">
        <v>366.56</v>
      </c>
      <c r="D1826" s="627"/>
    </row>
    <row r="1827" spans="1:4" ht="15">
      <c r="A1827" s="607" t="s">
        <v>2771</v>
      </c>
      <c r="B1827" s="608" t="s">
        <v>1403</v>
      </c>
      <c r="C1827" s="624">
        <v>366.56</v>
      </c>
      <c r="D1827" s="627"/>
    </row>
    <row r="1828" spans="1:4" ht="15">
      <c r="A1828" s="607" t="s">
        <v>2772</v>
      </c>
      <c r="B1828" s="608" t="s">
        <v>1403</v>
      </c>
      <c r="C1828" s="624">
        <v>366.56</v>
      </c>
      <c r="D1828" s="627"/>
    </row>
    <row r="1829" spans="1:4" ht="15">
      <c r="A1829" s="607" t="s">
        <v>2773</v>
      </c>
      <c r="B1829" s="608" t="s">
        <v>1403</v>
      </c>
      <c r="C1829" s="624">
        <v>366.56</v>
      </c>
      <c r="D1829" s="627"/>
    </row>
    <row r="1830" spans="1:4" ht="15">
      <c r="A1830" s="607" t="s">
        <v>2774</v>
      </c>
      <c r="B1830" s="608" t="s">
        <v>1403</v>
      </c>
      <c r="C1830" s="624">
        <v>366.56</v>
      </c>
      <c r="D1830" s="627"/>
    </row>
    <row r="1831" spans="1:4" ht="15">
      <c r="A1831" s="607" t="s">
        <v>2775</v>
      </c>
      <c r="B1831" s="608" t="s">
        <v>1403</v>
      </c>
      <c r="C1831" s="624">
        <v>366.56</v>
      </c>
      <c r="D1831" s="627"/>
    </row>
    <row r="1832" spans="1:4" ht="15">
      <c r="A1832" s="607" t="s">
        <v>2776</v>
      </c>
      <c r="B1832" s="608" t="s">
        <v>1403</v>
      </c>
      <c r="C1832" s="624">
        <v>366.56</v>
      </c>
      <c r="D1832" s="627"/>
    </row>
    <row r="1833" spans="1:4" ht="15">
      <c r="A1833" s="607" t="s">
        <v>2777</v>
      </c>
      <c r="B1833" s="608" t="s">
        <v>1403</v>
      </c>
      <c r="C1833" s="624">
        <v>366.56</v>
      </c>
      <c r="D1833" s="627"/>
    </row>
    <row r="1834" spans="1:4" ht="15">
      <c r="A1834" s="607" t="s">
        <v>2778</v>
      </c>
      <c r="B1834" s="608" t="s">
        <v>1403</v>
      </c>
      <c r="C1834" s="624">
        <v>366.56</v>
      </c>
      <c r="D1834" s="627"/>
    </row>
    <row r="1835" spans="1:4" ht="15">
      <c r="A1835" s="607" t="s">
        <v>2779</v>
      </c>
      <c r="B1835" s="608" t="s">
        <v>1403</v>
      </c>
      <c r="C1835" s="624">
        <v>366.56</v>
      </c>
      <c r="D1835" s="627"/>
    </row>
    <row r="1836" spans="1:4" ht="15">
      <c r="A1836" s="607" t="s">
        <v>2780</v>
      </c>
      <c r="B1836" s="608" t="s">
        <v>1403</v>
      </c>
      <c r="C1836" s="624">
        <v>366.56</v>
      </c>
      <c r="D1836" s="627"/>
    </row>
    <row r="1837" spans="1:4" ht="15">
      <c r="A1837" s="607" t="s">
        <v>2781</v>
      </c>
      <c r="B1837" s="608" t="s">
        <v>1403</v>
      </c>
      <c r="C1837" s="624">
        <v>366.56</v>
      </c>
      <c r="D1837" s="627"/>
    </row>
    <row r="1838" spans="1:4" ht="15">
      <c r="A1838" s="607" t="s">
        <v>2782</v>
      </c>
      <c r="B1838" s="608" t="s">
        <v>1403</v>
      </c>
      <c r="C1838" s="624">
        <v>366.56</v>
      </c>
      <c r="D1838" s="627"/>
    </row>
    <row r="1839" spans="1:4" ht="15">
      <c r="A1839" s="607" t="s">
        <v>2783</v>
      </c>
      <c r="B1839" s="608" t="s">
        <v>1403</v>
      </c>
      <c r="C1839" s="624">
        <v>366.56</v>
      </c>
      <c r="D1839" s="627"/>
    </row>
    <row r="1840" spans="1:4" ht="15">
      <c r="A1840" s="607" t="s">
        <v>2784</v>
      </c>
      <c r="B1840" s="608" t="s">
        <v>1403</v>
      </c>
      <c r="C1840" s="624">
        <v>366.56</v>
      </c>
      <c r="D1840" s="627"/>
    </row>
    <row r="1841" spans="1:4" ht="15">
      <c r="A1841" s="607" t="s">
        <v>2785</v>
      </c>
      <c r="B1841" s="608" t="s">
        <v>1403</v>
      </c>
      <c r="C1841" s="624">
        <v>366.56</v>
      </c>
      <c r="D1841" s="627"/>
    </row>
    <row r="1842" spans="1:4" ht="15">
      <c r="A1842" s="607" t="s">
        <v>2786</v>
      </c>
      <c r="B1842" s="608" t="s">
        <v>1403</v>
      </c>
      <c r="C1842" s="624">
        <v>366.56</v>
      </c>
      <c r="D1842" s="627"/>
    </row>
    <row r="1843" spans="1:4" ht="15">
      <c r="A1843" s="607" t="s">
        <v>2787</v>
      </c>
      <c r="B1843" s="608" t="s">
        <v>1403</v>
      </c>
      <c r="C1843" s="624">
        <v>366.56</v>
      </c>
      <c r="D1843" s="627"/>
    </row>
    <row r="1844" spans="1:4" ht="15">
      <c r="A1844" s="607" t="s">
        <v>2788</v>
      </c>
      <c r="B1844" s="608" t="s">
        <v>1403</v>
      </c>
      <c r="C1844" s="624">
        <v>366.56</v>
      </c>
      <c r="D1844" s="627"/>
    </row>
    <row r="1845" spans="1:4" ht="15">
      <c r="A1845" s="607" t="s">
        <v>2789</v>
      </c>
      <c r="B1845" s="608" t="s">
        <v>1403</v>
      </c>
      <c r="C1845" s="624">
        <v>366.56</v>
      </c>
      <c r="D1845" s="627"/>
    </row>
    <row r="1846" spans="1:4" ht="15">
      <c r="A1846" s="607" t="s">
        <v>2790</v>
      </c>
      <c r="B1846" s="608" t="s">
        <v>1403</v>
      </c>
      <c r="C1846" s="624">
        <v>366.56</v>
      </c>
      <c r="D1846" s="627"/>
    </row>
    <row r="1847" spans="1:4" ht="15">
      <c r="A1847" s="607" t="s">
        <v>2791</v>
      </c>
      <c r="B1847" s="608" t="s">
        <v>1403</v>
      </c>
      <c r="C1847" s="624">
        <v>366.56</v>
      </c>
      <c r="D1847" s="627"/>
    </row>
    <row r="1848" spans="1:4" ht="15">
      <c r="A1848" s="607" t="s">
        <v>2792</v>
      </c>
      <c r="B1848" s="608" t="s">
        <v>1403</v>
      </c>
      <c r="C1848" s="624">
        <v>366.56</v>
      </c>
      <c r="D1848" s="627"/>
    </row>
    <row r="1849" spans="1:4" ht="15">
      <c r="A1849" s="607" t="s">
        <v>2793</v>
      </c>
      <c r="B1849" s="608" t="s">
        <v>1403</v>
      </c>
      <c r="C1849" s="624">
        <v>366.56</v>
      </c>
      <c r="D1849" s="627"/>
    </row>
    <row r="1850" spans="1:4" ht="15">
      <c r="A1850" s="607" t="s">
        <v>2794</v>
      </c>
      <c r="B1850" s="608" t="s">
        <v>1403</v>
      </c>
      <c r="C1850" s="624">
        <v>366.56</v>
      </c>
      <c r="D1850" s="627"/>
    </row>
    <row r="1851" spans="1:4" ht="15">
      <c r="A1851" s="607" t="s">
        <v>2795</v>
      </c>
      <c r="B1851" s="608" t="s">
        <v>1403</v>
      </c>
      <c r="C1851" s="624">
        <v>366.56</v>
      </c>
      <c r="D1851" s="627"/>
    </row>
    <row r="1852" spans="1:4" ht="15">
      <c r="A1852" s="607" t="s">
        <v>2796</v>
      </c>
      <c r="B1852" s="608" t="s">
        <v>1403</v>
      </c>
      <c r="C1852" s="624">
        <v>366.56</v>
      </c>
      <c r="D1852" s="627"/>
    </row>
    <row r="1853" spans="1:4" ht="15">
      <c r="A1853" s="607" t="s">
        <v>2797</v>
      </c>
      <c r="B1853" s="608" t="s">
        <v>1403</v>
      </c>
      <c r="C1853" s="624">
        <v>366.56</v>
      </c>
      <c r="D1853" s="627"/>
    </row>
    <row r="1854" spans="1:4" ht="15">
      <c r="A1854" s="607" t="s">
        <v>2798</v>
      </c>
      <c r="B1854" s="608" t="s">
        <v>1403</v>
      </c>
      <c r="C1854" s="624">
        <v>366.56</v>
      </c>
      <c r="D1854" s="627"/>
    </row>
    <row r="1855" spans="1:4" ht="15">
      <c r="A1855" s="607" t="s">
        <v>2799</v>
      </c>
      <c r="B1855" s="608" t="s">
        <v>1403</v>
      </c>
      <c r="C1855" s="624">
        <v>366.56</v>
      </c>
      <c r="D1855" s="627"/>
    </row>
    <row r="1856" spans="1:4" ht="15">
      <c r="A1856" s="607" t="s">
        <v>2800</v>
      </c>
      <c r="B1856" s="608" t="s">
        <v>1403</v>
      </c>
      <c r="C1856" s="624">
        <v>366.56</v>
      </c>
      <c r="D1856" s="627"/>
    </row>
    <row r="1857" spans="1:4" ht="15">
      <c r="A1857" s="607" t="s">
        <v>2801</v>
      </c>
      <c r="B1857" s="608" t="s">
        <v>1403</v>
      </c>
      <c r="C1857" s="624">
        <v>366.56</v>
      </c>
      <c r="D1857" s="627"/>
    </row>
    <row r="1858" spans="1:4" ht="15">
      <c r="A1858" s="607" t="s">
        <v>2802</v>
      </c>
      <c r="B1858" s="608" t="s">
        <v>1403</v>
      </c>
      <c r="C1858" s="624">
        <v>366.56</v>
      </c>
      <c r="D1858" s="627"/>
    </row>
    <row r="1859" spans="1:4" ht="15">
      <c r="A1859" s="607" t="s">
        <v>2803</v>
      </c>
      <c r="B1859" s="608" t="s">
        <v>1403</v>
      </c>
      <c r="C1859" s="624">
        <v>366.56</v>
      </c>
      <c r="D1859" s="627"/>
    </row>
    <row r="1860" spans="1:4" ht="15">
      <c r="A1860" s="607" t="s">
        <v>2804</v>
      </c>
      <c r="B1860" s="608" t="s">
        <v>1403</v>
      </c>
      <c r="C1860" s="624">
        <v>366.56</v>
      </c>
      <c r="D1860" s="627"/>
    </row>
    <row r="1861" spans="1:4" ht="15">
      <c r="A1861" s="607" t="s">
        <v>2805</v>
      </c>
      <c r="B1861" s="608" t="s">
        <v>1403</v>
      </c>
      <c r="C1861" s="624">
        <v>366.56</v>
      </c>
      <c r="D1861" s="627"/>
    </row>
    <row r="1862" spans="1:4" ht="15">
      <c r="A1862" s="607" t="s">
        <v>2806</v>
      </c>
      <c r="B1862" s="608" t="s">
        <v>1403</v>
      </c>
      <c r="C1862" s="624">
        <v>366.56</v>
      </c>
      <c r="D1862" s="627"/>
    </row>
    <row r="1863" spans="1:4" ht="15">
      <c r="A1863" s="607" t="s">
        <v>2807</v>
      </c>
      <c r="B1863" s="608" t="s">
        <v>1403</v>
      </c>
      <c r="C1863" s="624">
        <v>366.56</v>
      </c>
      <c r="D1863" s="627"/>
    </row>
    <row r="1864" spans="1:4" ht="15">
      <c r="A1864" s="607" t="s">
        <v>2808</v>
      </c>
      <c r="B1864" s="608" t="s">
        <v>1403</v>
      </c>
      <c r="C1864" s="624">
        <v>366.56</v>
      </c>
      <c r="D1864" s="627"/>
    </row>
    <row r="1865" spans="1:4" ht="15">
      <c r="A1865" s="607" t="s">
        <v>2809</v>
      </c>
      <c r="B1865" s="608" t="s">
        <v>1403</v>
      </c>
      <c r="C1865" s="624">
        <v>366.56</v>
      </c>
      <c r="D1865" s="627"/>
    </row>
    <row r="1866" spans="1:4" ht="15">
      <c r="A1866" s="607" t="s">
        <v>2810</v>
      </c>
      <c r="B1866" s="608" t="s">
        <v>1403</v>
      </c>
      <c r="C1866" s="624">
        <v>366.56</v>
      </c>
      <c r="D1866" s="627"/>
    </row>
    <row r="1867" spans="1:4" ht="15">
      <c r="A1867" s="607" t="s">
        <v>2811</v>
      </c>
      <c r="B1867" s="608" t="s">
        <v>1403</v>
      </c>
      <c r="C1867" s="624">
        <v>366.56</v>
      </c>
      <c r="D1867" s="627"/>
    </row>
    <row r="1868" spans="1:4" ht="15">
      <c r="A1868" s="607" t="s">
        <v>2812</v>
      </c>
      <c r="B1868" s="608" t="s">
        <v>1403</v>
      </c>
      <c r="C1868" s="624">
        <v>366.56</v>
      </c>
      <c r="D1868" s="627"/>
    </row>
    <row r="1869" spans="1:4" ht="15">
      <c r="A1869" s="607" t="s">
        <v>2813</v>
      </c>
      <c r="B1869" s="608" t="s">
        <v>1403</v>
      </c>
      <c r="C1869" s="624">
        <v>366.56</v>
      </c>
      <c r="D1869" s="627"/>
    </row>
    <row r="1870" spans="1:4" ht="15">
      <c r="A1870" s="607" t="s">
        <v>2814</v>
      </c>
      <c r="B1870" s="608" t="s">
        <v>1403</v>
      </c>
      <c r="C1870" s="624">
        <v>366.56</v>
      </c>
      <c r="D1870" s="627"/>
    </row>
    <row r="1871" spans="1:4" ht="15">
      <c r="A1871" s="607" t="s">
        <v>2815</v>
      </c>
      <c r="B1871" s="608" t="s">
        <v>1403</v>
      </c>
      <c r="C1871" s="624">
        <v>366.56</v>
      </c>
      <c r="D1871" s="627"/>
    </row>
    <row r="1872" spans="1:4" ht="15">
      <c r="A1872" s="607" t="s">
        <v>2816</v>
      </c>
      <c r="B1872" s="608" t="s">
        <v>1403</v>
      </c>
      <c r="C1872" s="624">
        <v>366.56</v>
      </c>
      <c r="D1872" s="627"/>
    </row>
    <row r="1873" spans="1:4" ht="15">
      <c r="A1873" s="607" t="s">
        <v>2817</v>
      </c>
      <c r="B1873" s="608" t="s">
        <v>1403</v>
      </c>
      <c r="C1873" s="624">
        <v>366.56</v>
      </c>
      <c r="D1873" s="627"/>
    </row>
    <row r="1874" spans="1:4" ht="15">
      <c r="A1874" s="607" t="s">
        <v>2818</v>
      </c>
      <c r="B1874" s="608" t="s">
        <v>1403</v>
      </c>
      <c r="C1874" s="624">
        <v>366.56</v>
      </c>
      <c r="D1874" s="627"/>
    </row>
    <row r="1875" spans="1:4" ht="15">
      <c r="A1875" s="607" t="s">
        <v>2819</v>
      </c>
      <c r="B1875" s="608" t="s">
        <v>1403</v>
      </c>
      <c r="C1875" s="624">
        <v>366.56</v>
      </c>
      <c r="D1875" s="627"/>
    </row>
    <row r="1876" spans="1:4" ht="15">
      <c r="A1876" s="607" t="s">
        <v>2820</v>
      </c>
      <c r="B1876" s="608" t="s">
        <v>1403</v>
      </c>
      <c r="C1876" s="624">
        <v>366.56</v>
      </c>
      <c r="D1876" s="627"/>
    </row>
    <row r="1877" spans="1:4" ht="15">
      <c r="A1877" s="607" t="s">
        <v>2821</v>
      </c>
      <c r="B1877" s="608" t="s">
        <v>1403</v>
      </c>
      <c r="C1877" s="624">
        <v>366.56</v>
      </c>
      <c r="D1877" s="627"/>
    </row>
    <row r="1878" spans="1:4" ht="15">
      <c r="A1878" s="607" t="s">
        <v>2822</v>
      </c>
      <c r="B1878" s="608" t="s">
        <v>2823</v>
      </c>
      <c r="C1878" s="624">
        <v>7962.24</v>
      </c>
      <c r="D1878" s="627"/>
    </row>
    <row r="1879" spans="1:4" ht="15">
      <c r="A1879" s="607" t="s">
        <v>2824</v>
      </c>
      <c r="B1879" s="608" t="s">
        <v>2823</v>
      </c>
      <c r="C1879" s="624">
        <v>7962.24</v>
      </c>
      <c r="D1879" s="627"/>
    </row>
    <row r="1880" spans="1:4" ht="15">
      <c r="A1880" s="607" t="s">
        <v>2825</v>
      </c>
      <c r="B1880" s="608" t="s">
        <v>2823</v>
      </c>
      <c r="C1880" s="624">
        <v>7962.24</v>
      </c>
      <c r="D1880" s="627"/>
    </row>
    <row r="1881" spans="1:4" ht="15">
      <c r="A1881" s="607" t="s">
        <v>2826</v>
      </c>
      <c r="B1881" s="608" t="s">
        <v>2823</v>
      </c>
      <c r="C1881" s="624">
        <v>7962.24</v>
      </c>
      <c r="D1881" s="627"/>
    </row>
    <row r="1882" spans="1:4" ht="15">
      <c r="A1882" s="607" t="s">
        <v>2827</v>
      </c>
      <c r="B1882" s="608" t="s">
        <v>2823</v>
      </c>
      <c r="C1882" s="624">
        <v>7962.24</v>
      </c>
      <c r="D1882" s="627"/>
    </row>
    <row r="1883" spans="1:4" ht="15">
      <c r="A1883" s="607" t="s">
        <v>2828</v>
      </c>
      <c r="B1883" s="608" t="s">
        <v>2823</v>
      </c>
      <c r="C1883" s="624">
        <v>7962.24</v>
      </c>
      <c r="D1883" s="627"/>
    </row>
    <row r="1884" spans="1:4" ht="15">
      <c r="A1884" s="607" t="s">
        <v>2829</v>
      </c>
      <c r="B1884" s="608" t="s">
        <v>2823</v>
      </c>
      <c r="C1884" s="624">
        <v>7962.24</v>
      </c>
      <c r="D1884" s="627"/>
    </row>
    <row r="1885" spans="1:4" ht="15">
      <c r="A1885" s="607" t="s">
        <v>2830</v>
      </c>
      <c r="B1885" s="608" t="s">
        <v>2823</v>
      </c>
      <c r="C1885" s="624">
        <v>7962.24</v>
      </c>
      <c r="D1885" s="627"/>
    </row>
    <row r="1886" spans="1:4" ht="15">
      <c r="A1886" s="607" t="s">
        <v>2831</v>
      </c>
      <c r="B1886" s="608" t="s">
        <v>2823</v>
      </c>
      <c r="C1886" s="624">
        <v>7962.24</v>
      </c>
      <c r="D1886" s="627"/>
    </row>
    <row r="1887" spans="1:4" ht="15">
      <c r="A1887" s="607" t="s">
        <v>2832</v>
      </c>
      <c r="B1887" s="608" t="s">
        <v>2823</v>
      </c>
      <c r="C1887" s="624">
        <v>7962.24</v>
      </c>
      <c r="D1887" s="627"/>
    </row>
    <row r="1888" spans="1:4" ht="15">
      <c r="A1888" s="607" t="s">
        <v>2833</v>
      </c>
      <c r="B1888" s="608" t="s">
        <v>2834</v>
      </c>
      <c r="C1888" s="624">
        <v>27515.200000000001</v>
      </c>
      <c r="D1888" s="627"/>
    </row>
    <row r="1889" spans="1:4" ht="15">
      <c r="A1889" s="607" t="s">
        <v>2835</v>
      </c>
      <c r="B1889" s="608" t="s">
        <v>1403</v>
      </c>
      <c r="C1889" s="624">
        <v>366.56</v>
      </c>
      <c r="D1889" s="627"/>
    </row>
    <row r="1890" spans="1:4" ht="15">
      <c r="A1890" s="607" t="s">
        <v>2836</v>
      </c>
      <c r="B1890" s="608" t="s">
        <v>1403</v>
      </c>
      <c r="C1890" s="624">
        <v>366.56</v>
      </c>
      <c r="D1890" s="627"/>
    </row>
    <row r="1891" spans="1:4" ht="15">
      <c r="A1891" s="607" t="s">
        <v>2837</v>
      </c>
      <c r="B1891" s="608" t="s">
        <v>1403</v>
      </c>
      <c r="C1891" s="624">
        <v>366.56</v>
      </c>
      <c r="D1891" s="627"/>
    </row>
    <row r="1892" spans="1:4" ht="15">
      <c r="A1892" s="607" t="s">
        <v>2838</v>
      </c>
      <c r="B1892" s="608" t="s">
        <v>1403</v>
      </c>
      <c r="C1892" s="624">
        <v>366.56</v>
      </c>
      <c r="D1892" s="627"/>
    </row>
    <row r="1893" spans="1:4" ht="15">
      <c r="A1893" s="607" t="s">
        <v>2839</v>
      </c>
      <c r="B1893" s="608" t="s">
        <v>1403</v>
      </c>
      <c r="C1893" s="624">
        <v>366.56</v>
      </c>
      <c r="D1893" s="627"/>
    </row>
    <row r="1894" spans="1:4" ht="15">
      <c r="A1894" s="607" t="s">
        <v>2840</v>
      </c>
      <c r="B1894" s="608" t="s">
        <v>1403</v>
      </c>
      <c r="C1894" s="624">
        <v>366.56</v>
      </c>
      <c r="D1894" s="627"/>
    </row>
    <row r="1895" spans="1:4" ht="15">
      <c r="A1895" s="607" t="s">
        <v>2841</v>
      </c>
      <c r="B1895" s="608" t="s">
        <v>1403</v>
      </c>
      <c r="C1895" s="624">
        <v>366.56</v>
      </c>
      <c r="D1895" s="627"/>
    </row>
    <row r="1896" spans="1:4" ht="15">
      <c r="A1896" s="607" t="s">
        <v>2842</v>
      </c>
      <c r="B1896" s="608" t="s">
        <v>1403</v>
      </c>
      <c r="C1896" s="624">
        <v>366.56</v>
      </c>
      <c r="D1896" s="627"/>
    </row>
    <row r="1897" spans="1:4" ht="15">
      <c r="A1897" s="607" t="s">
        <v>2843</v>
      </c>
      <c r="B1897" s="608" t="s">
        <v>1403</v>
      </c>
      <c r="C1897" s="624">
        <v>366.56</v>
      </c>
      <c r="D1897" s="627"/>
    </row>
    <row r="1898" spans="1:4" ht="15">
      <c r="A1898" s="607" t="s">
        <v>2844</v>
      </c>
      <c r="B1898" s="608" t="s">
        <v>1403</v>
      </c>
      <c r="C1898" s="624">
        <v>366.56</v>
      </c>
      <c r="D1898" s="627"/>
    </row>
    <row r="1899" spans="1:4" ht="15">
      <c r="A1899" s="607" t="s">
        <v>2845</v>
      </c>
      <c r="B1899" s="608" t="s">
        <v>1403</v>
      </c>
      <c r="C1899" s="624">
        <v>366.56</v>
      </c>
      <c r="D1899" s="627"/>
    </row>
    <row r="1900" spans="1:4" ht="15">
      <c r="A1900" s="607" t="s">
        <v>2846</v>
      </c>
      <c r="B1900" s="608" t="s">
        <v>1403</v>
      </c>
      <c r="C1900" s="624">
        <v>366.56</v>
      </c>
      <c r="D1900" s="627"/>
    </row>
    <row r="1901" spans="1:4" ht="15">
      <c r="A1901" s="607" t="s">
        <v>2847</v>
      </c>
      <c r="B1901" s="608" t="s">
        <v>1403</v>
      </c>
      <c r="C1901" s="624">
        <v>366.56</v>
      </c>
      <c r="D1901" s="627"/>
    </row>
    <row r="1902" spans="1:4" ht="15">
      <c r="A1902" s="607" t="s">
        <v>2848</v>
      </c>
      <c r="B1902" s="608" t="s">
        <v>1403</v>
      </c>
      <c r="C1902" s="624">
        <v>366.56</v>
      </c>
      <c r="D1902" s="627"/>
    </row>
    <row r="1903" spans="1:4" ht="15">
      <c r="A1903" s="607" t="s">
        <v>2849</v>
      </c>
      <c r="B1903" s="608" t="s">
        <v>1403</v>
      </c>
      <c r="C1903" s="624">
        <v>366.56</v>
      </c>
      <c r="D1903" s="627"/>
    </row>
    <row r="1904" spans="1:4" ht="15">
      <c r="A1904" s="607" t="s">
        <v>2850</v>
      </c>
      <c r="B1904" s="608" t="s">
        <v>1403</v>
      </c>
      <c r="C1904" s="624">
        <v>366.56</v>
      </c>
      <c r="D1904" s="627"/>
    </row>
    <row r="1905" spans="1:4" ht="15">
      <c r="A1905" s="607" t="s">
        <v>2851</v>
      </c>
      <c r="B1905" s="608" t="s">
        <v>1403</v>
      </c>
      <c r="C1905" s="624">
        <v>366.56</v>
      </c>
      <c r="D1905" s="627"/>
    </row>
    <row r="1906" spans="1:4" ht="15">
      <c r="A1906" s="607" t="s">
        <v>2852</v>
      </c>
      <c r="B1906" s="608" t="s">
        <v>1403</v>
      </c>
      <c r="C1906" s="624">
        <v>366.56</v>
      </c>
      <c r="D1906" s="627"/>
    </row>
    <row r="1907" spans="1:4" ht="15">
      <c r="A1907" s="607" t="s">
        <v>2853</v>
      </c>
      <c r="B1907" s="608" t="s">
        <v>1403</v>
      </c>
      <c r="C1907" s="624">
        <v>366.56</v>
      </c>
      <c r="D1907" s="627"/>
    </row>
    <row r="1908" spans="1:4" ht="15">
      <c r="A1908" s="607" t="s">
        <v>2854</v>
      </c>
      <c r="B1908" s="608" t="s">
        <v>1403</v>
      </c>
      <c r="C1908" s="624">
        <v>366.56</v>
      </c>
      <c r="D1908" s="627"/>
    </row>
    <row r="1909" spans="1:4" ht="15">
      <c r="A1909" s="607" t="s">
        <v>2855</v>
      </c>
      <c r="B1909" s="608" t="s">
        <v>1403</v>
      </c>
      <c r="C1909" s="624">
        <v>366.56</v>
      </c>
      <c r="D1909" s="627"/>
    </row>
    <row r="1910" spans="1:4" ht="15">
      <c r="A1910" s="607" t="s">
        <v>2856</v>
      </c>
      <c r="B1910" s="608" t="s">
        <v>1403</v>
      </c>
      <c r="C1910" s="624">
        <v>366.56</v>
      </c>
      <c r="D1910" s="627"/>
    </row>
    <row r="1911" spans="1:4" ht="15">
      <c r="A1911" s="607" t="s">
        <v>2857</v>
      </c>
      <c r="B1911" s="608" t="s">
        <v>1403</v>
      </c>
      <c r="C1911" s="624">
        <v>366.56</v>
      </c>
      <c r="D1911" s="627"/>
    </row>
    <row r="1912" spans="1:4" ht="15">
      <c r="A1912" s="607" t="s">
        <v>2858</v>
      </c>
      <c r="B1912" s="608" t="s">
        <v>1403</v>
      </c>
      <c r="C1912" s="624">
        <v>366.56</v>
      </c>
      <c r="D1912" s="627"/>
    </row>
    <row r="1913" spans="1:4" ht="15">
      <c r="A1913" s="607" t="s">
        <v>2859</v>
      </c>
      <c r="B1913" s="608" t="s">
        <v>1403</v>
      </c>
      <c r="C1913" s="624">
        <v>366.56</v>
      </c>
      <c r="D1913" s="627"/>
    </row>
    <row r="1914" spans="1:4" ht="15">
      <c r="A1914" s="607" t="s">
        <v>2860</v>
      </c>
      <c r="B1914" s="608" t="s">
        <v>1403</v>
      </c>
      <c r="C1914" s="624">
        <v>366.56</v>
      </c>
      <c r="D1914" s="627"/>
    </row>
    <row r="1915" spans="1:4" ht="15">
      <c r="A1915" s="607" t="s">
        <v>2861</v>
      </c>
      <c r="B1915" s="608" t="s">
        <v>1403</v>
      </c>
      <c r="C1915" s="624">
        <v>366.56</v>
      </c>
      <c r="D1915" s="627"/>
    </row>
    <row r="1916" spans="1:4" ht="15">
      <c r="A1916" s="607" t="s">
        <v>2862</v>
      </c>
      <c r="B1916" s="608" t="s">
        <v>1403</v>
      </c>
      <c r="C1916" s="624">
        <v>366.56</v>
      </c>
      <c r="D1916" s="627"/>
    </row>
    <row r="1917" spans="1:4" ht="15">
      <c r="A1917" s="607" t="s">
        <v>2863</v>
      </c>
      <c r="B1917" s="608" t="s">
        <v>1403</v>
      </c>
      <c r="C1917" s="624">
        <v>366.56</v>
      </c>
      <c r="D1917" s="627"/>
    </row>
    <row r="1918" spans="1:4" ht="15">
      <c r="A1918" s="607" t="s">
        <v>2864</v>
      </c>
      <c r="B1918" s="608" t="s">
        <v>1403</v>
      </c>
      <c r="C1918" s="624">
        <v>366.56</v>
      </c>
      <c r="D1918" s="627"/>
    </row>
    <row r="1919" spans="1:4" ht="15">
      <c r="A1919" s="607" t="s">
        <v>2865</v>
      </c>
      <c r="B1919" s="608" t="s">
        <v>1403</v>
      </c>
      <c r="C1919" s="624">
        <v>366.56</v>
      </c>
      <c r="D1919" s="627"/>
    </row>
    <row r="1920" spans="1:4" ht="15">
      <c r="A1920" s="607" t="s">
        <v>2866</v>
      </c>
      <c r="B1920" s="608" t="s">
        <v>2867</v>
      </c>
      <c r="C1920" s="624">
        <v>38460.33</v>
      </c>
      <c r="D1920" s="627"/>
    </row>
    <row r="1921" spans="1:4" ht="15">
      <c r="A1921" s="607" t="s">
        <v>2868</v>
      </c>
      <c r="B1921" s="608" t="s">
        <v>2869</v>
      </c>
      <c r="C1921" s="624">
        <v>38460.339999999997</v>
      </c>
      <c r="D1921" s="627"/>
    </row>
    <row r="1922" spans="1:4" ht="15">
      <c r="A1922" s="607" t="s">
        <v>2870</v>
      </c>
      <c r="B1922" s="608" t="s">
        <v>2871</v>
      </c>
      <c r="C1922" s="624">
        <v>36345.83</v>
      </c>
      <c r="D1922" s="627"/>
    </row>
    <row r="1923" spans="1:4" ht="15">
      <c r="A1923" s="607" t="s">
        <v>2872</v>
      </c>
      <c r="B1923" s="608" t="s">
        <v>2873</v>
      </c>
      <c r="C1923" s="624">
        <v>36345.83</v>
      </c>
      <c r="D1923" s="627"/>
    </row>
    <row r="1924" spans="1:4" ht="15">
      <c r="A1924" s="607" t="s">
        <v>2874</v>
      </c>
      <c r="B1924" s="608" t="s">
        <v>2875</v>
      </c>
      <c r="C1924" s="624">
        <v>0</v>
      </c>
      <c r="D1924" s="627"/>
    </row>
    <row r="1925" spans="1:4" ht="15">
      <c r="A1925" s="607" t="s">
        <v>2876</v>
      </c>
      <c r="B1925" s="608" t="s">
        <v>2877</v>
      </c>
      <c r="C1925" s="624">
        <v>0</v>
      </c>
      <c r="D1925" s="627"/>
    </row>
    <row r="1926" spans="1:4" ht="15">
      <c r="A1926" s="607" t="s">
        <v>2878</v>
      </c>
      <c r="B1926" s="608" t="s">
        <v>2879</v>
      </c>
      <c r="C1926" s="624">
        <v>0</v>
      </c>
      <c r="D1926" s="627"/>
    </row>
    <row r="1927" spans="1:4" ht="15">
      <c r="A1927" s="607" t="s">
        <v>2880</v>
      </c>
      <c r="B1927" s="608" t="s">
        <v>2881</v>
      </c>
      <c r="C1927" s="624">
        <v>109968</v>
      </c>
      <c r="D1927" s="627"/>
    </row>
    <row r="1928" spans="1:4" ht="15">
      <c r="A1928" s="607" t="s">
        <v>2882</v>
      </c>
      <c r="B1928" s="608" t="s">
        <v>2883</v>
      </c>
      <c r="C1928" s="624">
        <v>0</v>
      </c>
      <c r="D1928" s="627"/>
    </row>
    <row r="1929" spans="1:4" ht="15">
      <c r="A1929" s="607" t="s">
        <v>2884</v>
      </c>
      <c r="B1929" s="608" t="s">
        <v>2885</v>
      </c>
      <c r="C1929" s="624">
        <v>24886.2</v>
      </c>
      <c r="D1929" s="627"/>
    </row>
    <row r="1930" spans="1:4" ht="15">
      <c r="A1930" s="607" t="s">
        <v>2886</v>
      </c>
      <c r="B1930" s="608" t="s">
        <v>2885</v>
      </c>
      <c r="C1930" s="624">
        <v>24886.21</v>
      </c>
      <c r="D1930" s="627"/>
    </row>
    <row r="1931" spans="1:4" ht="15">
      <c r="A1931" s="607" t="s">
        <v>2887</v>
      </c>
      <c r="B1931" s="608" t="s">
        <v>2888</v>
      </c>
      <c r="C1931" s="624">
        <v>0</v>
      </c>
      <c r="D1931" s="627"/>
    </row>
    <row r="1932" spans="1:4" ht="15">
      <c r="A1932" s="607" t="s">
        <v>2889</v>
      </c>
      <c r="B1932" s="608" t="s">
        <v>2890</v>
      </c>
      <c r="C1932" s="624">
        <v>6090</v>
      </c>
      <c r="D1932" s="627"/>
    </row>
    <row r="1933" spans="1:4" ht="15">
      <c r="A1933" s="607" t="s">
        <v>2891</v>
      </c>
      <c r="B1933" s="608" t="s">
        <v>2890</v>
      </c>
      <c r="C1933" s="624">
        <v>6090</v>
      </c>
      <c r="D1933" s="627"/>
    </row>
    <row r="1934" spans="1:4" ht="15">
      <c r="A1934" s="607" t="s">
        <v>2892</v>
      </c>
      <c r="B1934" s="608" t="s">
        <v>2890</v>
      </c>
      <c r="C1934" s="624">
        <v>6090</v>
      </c>
      <c r="D1934" s="627"/>
    </row>
    <row r="1935" spans="1:4" ht="15">
      <c r="A1935" s="607" t="s">
        <v>2893</v>
      </c>
      <c r="B1935" s="608" t="s">
        <v>2890</v>
      </c>
      <c r="C1935" s="624">
        <v>6090</v>
      </c>
      <c r="D1935" s="627"/>
    </row>
    <row r="1936" spans="1:4" ht="15">
      <c r="A1936" s="607" t="s">
        <v>2894</v>
      </c>
      <c r="B1936" s="608" t="s">
        <v>2890</v>
      </c>
      <c r="C1936" s="624">
        <v>6090</v>
      </c>
      <c r="D1936" s="627"/>
    </row>
    <row r="1937" spans="1:4" ht="15">
      <c r="A1937" s="607" t="s">
        <v>2895</v>
      </c>
      <c r="B1937" s="608" t="s">
        <v>2888</v>
      </c>
      <c r="C1937" s="624">
        <v>0</v>
      </c>
      <c r="D1937" s="627"/>
    </row>
    <row r="1938" spans="1:4" ht="15">
      <c r="A1938" s="607" t="s">
        <v>2896</v>
      </c>
      <c r="B1938" s="608" t="s">
        <v>2888</v>
      </c>
      <c r="C1938" s="624">
        <v>0</v>
      </c>
      <c r="D1938" s="627"/>
    </row>
    <row r="1939" spans="1:4" ht="15">
      <c r="A1939" s="607" t="s">
        <v>2897</v>
      </c>
      <c r="B1939" s="608" t="s">
        <v>2888</v>
      </c>
      <c r="C1939" s="624">
        <v>0</v>
      </c>
      <c r="D1939" s="627"/>
    </row>
    <row r="1940" spans="1:4" ht="15">
      <c r="A1940" s="607" t="s">
        <v>2898</v>
      </c>
      <c r="B1940" s="608" t="s">
        <v>2888</v>
      </c>
      <c r="C1940" s="624">
        <v>0</v>
      </c>
      <c r="D1940" s="627"/>
    </row>
    <row r="1941" spans="1:4" ht="15">
      <c r="A1941" s="607" t="s">
        <v>2899</v>
      </c>
      <c r="B1941" s="608" t="s">
        <v>2888</v>
      </c>
      <c r="C1941" s="624">
        <v>0</v>
      </c>
      <c r="D1941" s="627"/>
    </row>
    <row r="1942" spans="1:4" ht="15">
      <c r="A1942" s="607" t="s">
        <v>2900</v>
      </c>
      <c r="B1942" s="608" t="s">
        <v>2888</v>
      </c>
      <c r="C1942" s="624">
        <v>0</v>
      </c>
      <c r="D1942" s="627"/>
    </row>
    <row r="1943" spans="1:4" ht="15">
      <c r="A1943" s="607" t="s">
        <v>2901</v>
      </c>
      <c r="B1943" s="608" t="s">
        <v>2888</v>
      </c>
      <c r="C1943" s="624">
        <v>0</v>
      </c>
      <c r="D1943" s="627"/>
    </row>
    <row r="1944" spans="1:4" ht="15">
      <c r="A1944" s="607" t="s">
        <v>2902</v>
      </c>
      <c r="B1944" s="608" t="s">
        <v>2888</v>
      </c>
      <c r="C1944" s="624">
        <v>0</v>
      </c>
      <c r="D1944" s="627"/>
    </row>
    <row r="1945" spans="1:4" ht="15">
      <c r="A1945" s="607" t="s">
        <v>2903</v>
      </c>
      <c r="B1945" s="608" t="s">
        <v>2888</v>
      </c>
      <c r="C1945" s="624">
        <v>0</v>
      </c>
      <c r="D1945" s="627"/>
    </row>
    <row r="1946" spans="1:4" ht="15">
      <c r="A1946" s="607" t="s">
        <v>2904</v>
      </c>
      <c r="B1946" s="608" t="s">
        <v>2129</v>
      </c>
      <c r="C1946" s="624">
        <v>1779.68</v>
      </c>
      <c r="D1946" s="627"/>
    </row>
    <row r="1947" spans="1:4" ht="15">
      <c r="A1947" s="607" t="s">
        <v>2905</v>
      </c>
      <c r="B1947" s="608" t="s">
        <v>2906</v>
      </c>
      <c r="C1947" s="624">
        <v>0</v>
      </c>
      <c r="D1947" s="627"/>
    </row>
    <row r="1948" spans="1:4" ht="15">
      <c r="A1948" s="607" t="s">
        <v>2907</v>
      </c>
      <c r="B1948" s="608" t="s">
        <v>2908</v>
      </c>
      <c r="C1948" s="624">
        <v>599140</v>
      </c>
      <c r="D1948" s="627"/>
    </row>
    <row r="1949" spans="1:4" ht="15">
      <c r="A1949" s="607" t="s">
        <v>2909</v>
      </c>
      <c r="B1949" s="608" t="s">
        <v>2910</v>
      </c>
      <c r="C1949" s="624">
        <v>3317.6</v>
      </c>
      <c r="D1949" s="627"/>
    </row>
    <row r="1950" spans="1:4" ht="15">
      <c r="A1950" s="607" t="s">
        <v>2911</v>
      </c>
      <c r="B1950" s="608" t="s">
        <v>2912</v>
      </c>
      <c r="C1950" s="624">
        <v>0</v>
      </c>
      <c r="D1950" s="627"/>
    </row>
    <row r="1951" spans="1:4" ht="15">
      <c r="A1951" s="607" t="s">
        <v>2913</v>
      </c>
      <c r="B1951" s="608" t="s">
        <v>2914</v>
      </c>
      <c r="C1951" s="624">
        <v>0</v>
      </c>
      <c r="D1951" s="627"/>
    </row>
    <row r="1952" spans="1:4" ht="15">
      <c r="A1952" s="607" t="s">
        <v>2915</v>
      </c>
      <c r="B1952" s="608" t="s">
        <v>2916</v>
      </c>
      <c r="C1952" s="624">
        <v>0</v>
      </c>
      <c r="D1952" s="627"/>
    </row>
    <row r="1953" spans="1:4" ht="15">
      <c r="A1953" s="607" t="s">
        <v>2917</v>
      </c>
      <c r="B1953" s="608" t="s">
        <v>2918</v>
      </c>
      <c r="C1953" s="624">
        <v>0</v>
      </c>
      <c r="D1953" s="627"/>
    </row>
    <row r="1954" spans="1:4" ht="15">
      <c r="A1954" s="607" t="s">
        <v>2919</v>
      </c>
      <c r="B1954" s="608" t="s">
        <v>2918</v>
      </c>
      <c r="C1954" s="624">
        <v>0</v>
      </c>
      <c r="D1954" s="627"/>
    </row>
    <row r="1955" spans="1:4" ht="15">
      <c r="A1955" s="607" t="s">
        <v>2920</v>
      </c>
      <c r="B1955" s="608" t="s">
        <v>2918</v>
      </c>
      <c r="C1955" s="624">
        <v>0</v>
      </c>
      <c r="D1955" s="627"/>
    </row>
    <row r="1956" spans="1:4" ht="15">
      <c r="A1956" s="607" t="s">
        <v>2921</v>
      </c>
      <c r="B1956" s="608" t="s">
        <v>2922</v>
      </c>
      <c r="C1956" s="624">
        <v>0</v>
      </c>
      <c r="D1956" s="627"/>
    </row>
    <row r="1957" spans="1:4" ht="15">
      <c r="A1957" s="607" t="s">
        <v>2923</v>
      </c>
      <c r="B1957" s="608" t="s">
        <v>2924</v>
      </c>
      <c r="C1957" s="624">
        <v>0</v>
      </c>
      <c r="D1957" s="627"/>
    </row>
    <row r="1958" spans="1:4" ht="15">
      <c r="A1958" s="607" t="s">
        <v>2925</v>
      </c>
      <c r="B1958" s="608" t="s">
        <v>2926</v>
      </c>
      <c r="C1958" s="624">
        <v>0</v>
      </c>
      <c r="D1958" s="627"/>
    </row>
    <row r="1959" spans="1:4" ht="15">
      <c r="A1959" s="607" t="s">
        <v>2927</v>
      </c>
      <c r="B1959" s="608" t="s">
        <v>2928</v>
      </c>
      <c r="C1959" s="624">
        <v>0</v>
      </c>
      <c r="D1959" s="627"/>
    </row>
    <row r="1960" spans="1:4" ht="15">
      <c r="A1960" s="607" t="s">
        <v>2929</v>
      </c>
      <c r="B1960" s="608" t="s">
        <v>2125</v>
      </c>
      <c r="C1960" s="624">
        <v>0</v>
      </c>
      <c r="D1960" s="627"/>
    </row>
    <row r="1961" spans="1:4" ht="15">
      <c r="A1961" s="607" t="s">
        <v>2930</v>
      </c>
      <c r="B1961" s="608" t="s">
        <v>2931</v>
      </c>
      <c r="C1961" s="624">
        <v>0</v>
      </c>
      <c r="D1961" s="627"/>
    </row>
    <row r="1962" spans="1:4" ht="15">
      <c r="A1962" s="607" t="s">
        <v>2932</v>
      </c>
      <c r="B1962" s="608" t="s">
        <v>2129</v>
      </c>
      <c r="C1962" s="624">
        <v>0</v>
      </c>
      <c r="D1962" s="627"/>
    </row>
    <row r="1963" spans="1:4" ht="15">
      <c r="A1963" s="607" t="s">
        <v>2933</v>
      </c>
      <c r="B1963" s="608" t="s">
        <v>2934</v>
      </c>
      <c r="C1963" s="624">
        <v>0</v>
      </c>
      <c r="D1963" s="627"/>
    </row>
    <row r="1964" spans="1:4" ht="15">
      <c r="A1964" s="607" t="s">
        <v>2935</v>
      </c>
      <c r="B1964" s="608" t="s">
        <v>2936</v>
      </c>
      <c r="C1964" s="624">
        <v>70322.009999999995</v>
      </c>
      <c r="D1964" s="627"/>
    </row>
    <row r="1965" spans="1:4" ht="15">
      <c r="A1965" s="607" t="s">
        <v>2937</v>
      </c>
      <c r="B1965" s="608" t="s">
        <v>1280</v>
      </c>
      <c r="C1965" s="624">
        <v>0</v>
      </c>
      <c r="D1965" s="627"/>
    </row>
    <row r="1966" spans="1:4" ht="15">
      <c r="A1966" s="607" t="s">
        <v>2938</v>
      </c>
      <c r="B1966" s="608" t="s">
        <v>2034</v>
      </c>
      <c r="C1966" s="624">
        <v>5616.33</v>
      </c>
      <c r="D1966" s="627"/>
    </row>
    <row r="1967" spans="1:4" ht="15">
      <c r="A1967" s="607" t="s">
        <v>2939</v>
      </c>
      <c r="B1967" s="608" t="s">
        <v>2034</v>
      </c>
      <c r="C1967" s="624">
        <v>5616.33</v>
      </c>
      <c r="D1967" s="627"/>
    </row>
    <row r="1968" spans="1:4" ht="15">
      <c r="A1968" s="607" t="s">
        <v>2940</v>
      </c>
      <c r="B1968" s="608" t="s">
        <v>2941</v>
      </c>
      <c r="C1968" s="624">
        <v>833.33</v>
      </c>
      <c r="D1968" s="627"/>
    </row>
    <row r="1969" spans="1:4" ht="15">
      <c r="A1969" s="607" t="s">
        <v>2942</v>
      </c>
      <c r="B1969" s="608" t="s">
        <v>2943</v>
      </c>
      <c r="C1969" s="624">
        <v>2238.0700000000002</v>
      </c>
      <c r="D1969" s="627"/>
    </row>
    <row r="1970" spans="1:4" ht="15">
      <c r="A1970" s="607" t="s">
        <v>2944</v>
      </c>
      <c r="B1970" s="608" t="s">
        <v>2945</v>
      </c>
      <c r="C1970" s="624">
        <v>1020.83</v>
      </c>
      <c r="D1970" s="627"/>
    </row>
    <row r="1971" spans="1:4" ht="15">
      <c r="A1971" s="607" t="s">
        <v>2946</v>
      </c>
      <c r="B1971" s="608" t="s">
        <v>2947</v>
      </c>
      <c r="C1971" s="624">
        <v>0</v>
      </c>
      <c r="D1971" s="627"/>
    </row>
    <row r="1972" spans="1:4" ht="15">
      <c r="A1972" s="607" t="s">
        <v>2948</v>
      </c>
      <c r="B1972" s="608" t="s">
        <v>2949</v>
      </c>
      <c r="C1972" s="624">
        <v>0</v>
      </c>
      <c r="D1972" s="627"/>
    </row>
    <row r="1973" spans="1:4" ht="15">
      <c r="A1973" s="607" t="s">
        <v>2950</v>
      </c>
      <c r="B1973" s="608" t="s">
        <v>2949</v>
      </c>
      <c r="C1973" s="624">
        <v>0</v>
      </c>
      <c r="D1973" s="627"/>
    </row>
    <row r="1974" spans="1:4" ht="15">
      <c r="A1974" s="607" t="s">
        <v>2951</v>
      </c>
      <c r="B1974" s="608" t="s">
        <v>2949</v>
      </c>
      <c r="C1974" s="624">
        <v>0</v>
      </c>
      <c r="D1974" s="627"/>
    </row>
    <row r="1975" spans="1:4" ht="15">
      <c r="A1975" s="607" t="s">
        <v>2952</v>
      </c>
      <c r="B1975" s="608" t="s">
        <v>2949</v>
      </c>
      <c r="C1975" s="624">
        <v>0</v>
      </c>
      <c r="D1975" s="627"/>
    </row>
    <row r="1976" spans="1:4" ht="15">
      <c r="A1976" s="607" t="s">
        <v>2953</v>
      </c>
      <c r="B1976" s="608" t="s">
        <v>2949</v>
      </c>
      <c r="C1976" s="624">
        <v>0</v>
      </c>
      <c r="D1976" s="627"/>
    </row>
    <row r="1977" spans="1:4" ht="15">
      <c r="A1977" s="607" t="s">
        <v>2954</v>
      </c>
      <c r="B1977" s="608" t="s">
        <v>2949</v>
      </c>
      <c r="C1977" s="624">
        <v>0</v>
      </c>
      <c r="D1977" s="627"/>
    </row>
    <row r="1978" spans="1:4" ht="15">
      <c r="A1978" s="607" t="s">
        <v>2955</v>
      </c>
      <c r="B1978" s="608" t="s">
        <v>2949</v>
      </c>
      <c r="C1978" s="624">
        <v>0</v>
      </c>
      <c r="D1978" s="627"/>
    </row>
    <row r="1979" spans="1:4" ht="15">
      <c r="A1979" s="607" t="s">
        <v>2956</v>
      </c>
      <c r="B1979" s="608" t="s">
        <v>2949</v>
      </c>
      <c r="C1979" s="624">
        <v>0</v>
      </c>
      <c r="D1979" s="627"/>
    </row>
    <row r="1980" spans="1:4" ht="15">
      <c r="A1980" s="607" t="s">
        <v>2957</v>
      </c>
      <c r="B1980" s="608" t="s">
        <v>2949</v>
      </c>
      <c r="C1980" s="624">
        <v>0</v>
      </c>
      <c r="D1980" s="627"/>
    </row>
    <row r="1981" spans="1:4" ht="15">
      <c r="A1981" s="607" t="s">
        <v>2958</v>
      </c>
      <c r="B1981" s="608" t="s">
        <v>2949</v>
      </c>
      <c r="C1981" s="624">
        <v>0</v>
      </c>
      <c r="D1981" s="627"/>
    </row>
    <row r="1982" spans="1:4" ht="15">
      <c r="A1982" s="607" t="s">
        <v>2959</v>
      </c>
      <c r="B1982" s="608" t="s">
        <v>2949</v>
      </c>
      <c r="C1982" s="624">
        <v>0</v>
      </c>
      <c r="D1982" s="627"/>
    </row>
    <row r="1983" spans="1:4" ht="15">
      <c r="A1983" s="607" t="s">
        <v>2960</v>
      </c>
      <c r="B1983" s="608" t="s">
        <v>2949</v>
      </c>
      <c r="C1983" s="624">
        <v>0</v>
      </c>
      <c r="D1983" s="627"/>
    </row>
    <row r="1984" spans="1:4" ht="15">
      <c r="A1984" s="607" t="s">
        <v>2961</v>
      </c>
      <c r="B1984" s="608" t="s">
        <v>2949</v>
      </c>
      <c r="C1984" s="624">
        <v>0</v>
      </c>
      <c r="D1984" s="627"/>
    </row>
    <row r="1985" spans="1:4" ht="15">
      <c r="A1985" s="607" t="s">
        <v>2962</v>
      </c>
      <c r="B1985" s="608" t="s">
        <v>2949</v>
      </c>
      <c r="C1985" s="624">
        <v>0</v>
      </c>
      <c r="D1985" s="627"/>
    </row>
    <row r="1986" spans="1:4" ht="15">
      <c r="A1986" s="607" t="s">
        <v>2963</v>
      </c>
      <c r="B1986" s="608" t="s">
        <v>2949</v>
      </c>
      <c r="C1986" s="624">
        <v>0</v>
      </c>
      <c r="D1986" s="627"/>
    </row>
    <row r="1987" spans="1:4" ht="15">
      <c r="A1987" s="607" t="s">
        <v>2964</v>
      </c>
      <c r="B1987" s="608" t="s">
        <v>2949</v>
      </c>
      <c r="C1987" s="624">
        <v>0</v>
      </c>
      <c r="D1987" s="627"/>
    </row>
    <row r="1988" spans="1:4" ht="15">
      <c r="A1988" s="607" t="s">
        <v>2965</v>
      </c>
      <c r="B1988" s="608" t="s">
        <v>2949</v>
      </c>
      <c r="C1988" s="624">
        <v>0</v>
      </c>
      <c r="D1988" s="627"/>
    </row>
    <row r="1989" spans="1:4" ht="15">
      <c r="A1989" s="607" t="s">
        <v>2966</v>
      </c>
      <c r="B1989" s="608" t="s">
        <v>2949</v>
      </c>
      <c r="C1989" s="624">
        <v>0</v>
      </c>
      <c r="D1989" s="627"/>
    </row>
    <row r="1990" spans="1:4" ht="15">
      <c r="A1990" s="607" t="s">
        <v>2967</v>
      </c>
      <c r="B1990" s="608" t="s">
        <v>2949</v>
      </c>
      <c r="C1990" s="624">
        <v>0</v>
      </c>
      <c r="D1990" s="627"/>
    </row>
    <row r="1991" spans="1:4" ht="15">
      <c r="A1991" s="607" t="s">
        <v>2968</v>
      </c>
      <c r="B1991" s="608" t="s">
        <v>2949</v>
      </c>
      <c r="C1991" s="624">
        <v>0</v>
      </c>
      <c r="D1991" s="627"/>
    </row>
    <row r="1992" spans="1:4" ht="15">
      <c r="A1992" s="607" t="s">
        <v>2969</v>
      </c>
      <c r="B1992" s="608" t="s">
        <v>2949</v>
      </c>
      <c r="C1992" s="624">
        <v>0</v>
      </c>
      <c r="D1992" s="627"/>
    </row>
    <row r="1993" spans="1:4" ht="15">
      <c r="A1993" s="607" t="s">
        <v>2970</v>
      </c>
      <c r="B1993" s="608" t="s">
        <v>2949</v>
      </c>
      <c r="C1993" s="624">
        <v>0</v>
      </c>
      <c r="D1993" s="627"/>
    </row>
    <row r="1994" spans="1:4" ht="15">
      <c r="A1994" s="607" t="s">
        <v>2971</v>
      </c>
      <c r="B1994" s="608" t="s">
        <v>2949</v>
      </c>
      <c r="C1994" s="624">
        <v>0</v>
      </c>
      <c r="D1994" s="627"/>
    </row>
    <row r="1995" spans="1:4" ht="15">
      <c r="A1995" s="607" t="s">
        <v>2972</v>
      </c>
      <c r="B1995" s="608" t="s">
        <v>2949</v>
      </c>
      <c r="C1995" s="624">
        <v>0</v>
      </c>
      <c r="D1995" s="627"/>
    </row>
    <row r="1996" spans="1:4" ht="15">
      <c r="A1996" s="607" t="s">
        <v>2973</v>
      </c>
      <c r="B1996" s="608" t="s">
        <v>2949</v>
      </c>
      <c r="C1996" s="624">
        <v>0</v>
      </c>
      <c r="D1996" s="627"/>
    </row>
    <row r="1997" spans="1:4" ht="15">
      <c r="A1997" s="607" t="s">
        <v>2974</v>
      </c>
      <c r="B1997" s="608" t="s">
        <v>2949</v>
      </c>
      <c r="C1997" s="624">
        <v>0</v>
      </c>
      <c r="D1997" s="627"/>
    </row>
    <row r="1998" spans="1:4" ht="15">
      <c r="A1998" s="607" t="s">
        <v>2975</v>
      </c>
      <c r="B1998" s="608" t="s">
        <v>2949</v>
      </c>
      <c r="C1998" s="624">
        <v>0</v>
      </c>
      <c r="D1998" s="627"/>
    </row>
    <row r="1999" spans="1:4" ht="15">
      <c r="A1999" s="607" t="s">
        <v>2976</v>
      </c>
      <c r="B1999" s="608" t="s">
        <v>2949</v>
      </c>
      <c r="C1999" s="624">
        <v>0</v>
      </c>
      <c r="D1999" s="627"/>
    </row>
    <row r="2000" spans="1:4" ht="15">
      <c r="A2000" s="607" t="s">
        <v>2977</v>
      </c>
      <c r="B2000" s="608" t="s">
        <v>2949</v>
      </c>
      <c r="C2000" s="624">
        <v>0</v>
      </c>
      <c r="D2000" s="627"/>
    </row>
    <row r="2001" spans="1:4" ht="15">
      <c r="A2001" s="607" t="s">
        <v>2978</v>
      </c>
      <c r="B2001" s="608" t="s">
        <v>2949</v>
      </c>
      <c r="C2001" s="624">
        <v>0</v>
      </c>
      <c r="D2001" s="627"/>
    </row>
    <row r="2002" spans="1:4" ht="15">
      <c r="A2002" s="607" t="s">
        <v>2979</v>
      </c>
      <c r="B2002" s="608" t="s">
        <v>2949</v>
      </c>
      <c r="C2002" s="624">
        <v>0</v>
      </c>
      <c r="D2002" s="627"/>
    </row>
    <row r="2003" spans="1:4" ht="15">
      <c r="A2003" s="607" t="s">
        <v>2980</v>
      </c>
      <c r="B2003" s="608" t="s">
        <v>2949</v>
      </c>
      <c r="C2003" s="624">
        <v>0</v>
      </c>
      <c r="D2003" s="627"/>
    </row>
    <row r="2004" spans="1:4" ht="15">
      <c r="A2004" s="607" t="s">
        <v>2981</v>
      </c>
      <c r="B2004" s="608" t="s">
        <v>2949</v>
      </c>
      <c r="C2004" s="624">
        <v>0</v>
      </c>
      <c r="D2004" s="627"/>
    </row>
    <row r="2005" spans="1:4" ht="15">
      <c r="A2005" s="607" t="s">
        <v>2982</v>
      </c>
      <c r="B2005" s="608" t="s">
        <v>2949</v>
      </c>
      <c r="C2005" s="624">
        <v>0</v>
      </c>
      <c r="D2005" s="627"/>
    </row>
    <row r="2006" spans="1:4" ht="15">
      <c r="A2006" s="607" t="s">
        <v>2983</v>
      </c>
      <c r="B2006" s="608" t="s">
        <v>2949</v>
      </c>
      <c r="C2006" s="624">
        <v>0</v>
      </c>
      <c r="D2006" s="627"/>
    </row>
    <row r="2007" spans="1:4" ht="15">
      <c r="A2007" s="607" t="s">
        <v>2984</v>
      </c>
      <c r="B2007" s="608" t="s">
        <v>2949</v>
      </c>
      <c r="C2007" s="624">
        <v>0</v>
      </c>
      <c r="D2007" s="627"/>
    </row>
    <row r="2008" spans="1:4" ht="15">
      <c r="A2008" s="607" t="s">
        <v>2985</v>
      </c>
      <c r="B2008" s="608" t="s">
        <v>2949</v>
      </c>
      <c r="C2008" s="624">
        <v>0</v>
      </c>
      <c r="D2008" s="627"/>
    </row>
    <row r="2009" spans="1:4" ht="15">
      <c r="A2009" s="607" t="s">
        <v>2986</v>
      </c>
      <c r="B2009" s="608" t="s">
        <v>2949</v>
      </c>
      <c r="C2009" s="624">
        <v>0</v>
      </c>
      <c r="D2009" s="627"/>
    </row>
    <row r="2010" spans="1:4" ht="15">
      <c r="A2010" s="607" t="s">
        <v>2987</v>
      </c>
      <c r="B2010" s="608" t="s">
        <v>2949</v>
      </c>
      <c r="C2010" s="624">
        <v>0</v>
      </c>
      <c r="D2010" s="627"/>
    </row>
    <row r="2011" spans="1:4" ht="15">
      <c r="A2011" s="607" t="s">
        <v>2988</v>
      </c>
      <c r="B2011" s="608" t="s">
        <v>2949</v>
      </c>
      <c r="C2011" s="624">
        <v>0</v>
      </c>
      <c r="D2011" s="627"/>
    </row>
    <row r="2012" spans="1:4" ht="15">
      <c r="A2012" s="607" t="s">
        <v>2989</v>
      </c>
      <c r="B2012" s="608" t="s">
        <v>2949</v>
      </c>
      <c r="C2012" s="624">
        <v>0</v>
      </c>
      <c r="D2012" s="627"/>
    </row>
    <row r="2013" spans="1:4" ht="15">
      <c r="A2013" s="607" t="s">
        <v>2990</v>
      </c>
      <c r="B2013" s="608" t="s">
        <v>2949</v>
      </c>
      <c r="C2013" s="624">
        <v>0</v>
      </c>
      <c r="D2013" s="627"/>
    </row>
    <row r="2014" spans="1:4" ht="15">
      <c r="A2014" s="607" t="s">
        <v>2991</v>
      </c>
      <c r="B2014" s="608" t="s">
        <v>2949</v>
      </c>
      <c r="C2014" s="624">
        <v>0</v>
      </c>
      <c r="D2014" s="627"/>
    </row>
    <row r="2015" spans="1:4" ht="15">
      <c r="A2015" s="607" t="s">
        <v>2992</v>
      </c>
      <c r="B2015" s="608" t="s">
        <v>2949</v>
      </c>
      <c r="C2015" s="624">
        <v>0</v>
      </c>
      <c r="D2015" s="627"/>
    </row>
    <row r="2016" spans="1:4" ht="15">
      <c r="A2016" s="607" t="s">
        <v>2993</v>
      </c>
      <c r="B2016" s="608" t="s">
        <v>2949</v>
      </c>
      <c r="C2016" s="624">
        <v>0</v>
      </c>
      <c r="D2016" s="627"/>
    </row>
    <row r="2017" spans="1:4" ht="15">
      <c r="A2017" s="607" t="s">
        <v>2994</v>
      </c>
      <c r="B2017" s="608" t="s">
        <v>2949</v>
      </c>
      <c r="C2017" s="624">
        <v>0</v>
      </c>
      <c r="D2017" s="627"/>
    </row>
    <row r="2018" spans="1:4" ht="15">
      <c r="A2018" s="607" t="s">
        <v>2995</v>
      </c>
      <c r="B2018" s="608" t="s">
        <v>2949</v>
      </c>
      <c r="C2018" s="624">
        <v>0</v>
      </c>
      <c r="D2018" s="627"/>
    </row>
    <row r="2019" spans="1:4" ht="15">
      <c r="A2019" s="607" t="s">
        <v>2996</v>
      </c>
      <c r="B2019" s="608" t="s">
        <v>2949</v>
      </c>
      <c r="C2019" s="624">
        <v>0</v>
      </c>
      <c r="D2019" s="627"/>
    </row>
    <row r="2020" spans="1:4" ht="15">
      <c r="A2020" s="607" t="s">
        <v>2997</v>
      </c>
      <c r="B2020" s="608" t="s">
        <v>2949</v>
      </c>
      <c r="C2020" s="624">
        <v>0</v>
      </c>
      <c r="D2020" s="627"/>
    </row>
    <row r="2021" spans="1:4" ht="15">
      <c r="A2021" s="607" t="s">
        <v>2998</v>
      </c>
      <c r="B2021" s="608" t="s">
        <v>2949</v>
      </c>
      <c r="C2021" s="624">
        <v>0</v>
      </c>
      <c r="D2021" s="627"/>
    </row>
    <row r="2022" spans="1:4" ht="15">
      <c r="A2022" s="607" t="s">
        <v>2999</v>
      </c>
      <c r="B2022" s="608" t="s">
        <v>2949</v>
      </c>
      <c r="C2022" s="624">
        <v>0</v>
      </c>
      <c r="D2022" s="627"/>
    </row>
    <row r="2023" spans="1:4" ht="15">
      <c r="A2023" s="607" t="s">
        <v>3000</v>
      </c>
      <c r="B2023" s="608" t="s">
        <v>2949</v>
      </c>
      <c r="C2023" s="624">
        <v>0</v>
      </c>
      <c r="D2023" s="627"/>
    </row>
    <row r="2024" spans="1:4" ht="15">
      <c r="A2024" s="607" t="s">
        <v>3001</v>
      </c>
      <c r="B2024" s="608" t="s">
        <v>2949</v>
      </c>
      <c r="C2024" s="624">
        <v>0</v>
      </c>
      <c r="D2024" s="627"/>
    </row>
    <row r="2025" spans="1:4" ht="15">
      <c r="A2025" s="607" t="s">
        <v>3002</v>
      </c>
      <c r="B2025" s="608" t="s">
        <v>3003</v>
      </c>
      <c r="C2025" s="624">
        <v>1076</v>
      </c>
      <c r="D2025" s="627"/>
    </row>
    <row r="2026" spans="1:4" ht="15">
      <c r="A2026" s="607" t="s">
        <v>3004</v>
      </c>
      <c r="B2026" s="608" t="s">
        <v>3005</v>
      </c>
      <c r="C2026" s="624">
        <v>0</v>
      </c>
      <c r="D2026" s="627"/>
    </row>
    <row r="2027" spans="1:4" ht="15">
      <c r="A2027" s="607" t="s">
        <v>3006</v>
      </c>
      <c r="B2027" s="608" t="s">
        <v>3007</v>
      </c>
      <c r="C2027" s="624">
        <v>172.11</v>
      </c>
      <c r="D2027" s="627"/>
    </row>
    <row r="2028" spans="1:4" ht="15">
      <c r="A2028" s="607" t="s">
        <v>3008</v>
      </c>
      <c r="B2028" s="608" t="s">
        <v>3009</v>
      </c>
      <c r="C2028" s="624">
        <v>1179.1099999999999</v>
      </c>
      <c r="D2028" s="627"/>
    </row>
    <row r="2029" spans="1:4" ht="15">
      <c r="A2029" s="607" t="s">
        <v>3010</v>
      </c>
      <c r="B2029" s="608" t="s">
        <v>3007</v>
      </c>
      <c r="C2029" s="624">
        <v>172.11</v>
      </c>
      <c r="D2029" s="627"/>
    </row>
    <row r="2030" spans="1:4" ht="15">
      <c r="A2030" s="607" t="s">
        <v>3011</v>
      </c>
      <c r="B2030" s="608" t="s">
        <v>3007</v>
      </c>
      <c r="C2030" s="624">
        <v>172.11</v>
      </c>
      <c r="D2030" s="627"/>
    </row>
    <row r="2031" spans="1:4" ht="15">
      <c r="A2031" s="607" t="s">
        <v>3012</v>
      </c>
      <c r="B2031" s="608" t="s">
        <v>3007</v>
      </c>
      <c r="C2031" s="624">
        <v>172.11</v>
      </c>
      <c r="D2031" s="627"/>
    </row>
    <row r="2032" spans="1:4" ht="15">
      <c r="A2032" s="607" t="s">
        <v>3013</v>
      </c>
      <c r="B2032" s="608" t="s">
        <v>3007</v>
      </c>
      <c r="C2032" s="624">
        <v>172.11</v>
      </c>
      <c r="D2032" s="627"/>
    </row>
    <row r="2033" spans="1:4" ht="15">
      <c r="A2033" s="607" t="s">
        <v>3014</v>
      </c>
      <c r="B2033" s="608" t="s">
        <v>3007</v>
      </c>
      <c r="C2033" s="624">
        <v>344.22</v>
      </c>
      <c r="D2033" s="627"/>
    </row>
    <row r="2034" spans="1:4" ht="15">
      <c r="A2034" s="607" t="s">
        <v>3015</v>
      </c>
      <c r="B2034" s="608" t="s">
        <v>3007</v>
      </c>
      <c r="C2034" s="624">
        <v>172.11</v>
      </c>
      <c r="D2034" s="627"/>
    </row>
    <row r="2035" spans="1:4" ht="15">
      <c r="A2035" s="607" t="s">
        <v>3016</v>
      </c>
      <c r="B2035" s="608" t="s">
        <v>3017</v>
      </c>
      <c r="C2035" s="624">
        <v>372.16</v>
      </c>
      <c r="D2035" s="627"/>
    </row>
    <row r="2036" spans="1:4" ht="15">
      <c r="A2036" s="607" t="s">
        <v>3018</v>
      </c>
      <c r="B2036" s="608" t="s">
        <v>3019</v>
      </c>
      <c r="C2036" s="624">
        <v>0</v>
      </c>
      <c r="D2036" s="627"/>
    </row>
    <row r="2037" spans="1:4" ht="15">
      <c r="A2037" s="607" t="s">
        <v>3020</v>
      </c>
      <c r="B2037" s="608" t="s">
        <v>3021</v>
      </c>
      <c r="C2037" s="624">
        <v>197482.96</v>
      </c>
      <c r="D2037" s="627"/>
    </row>
    <row r="2038" spans="1:4" ht="15">
      <c r="A2038" s="607" t="s">
        <v>3022</v>
      </c>
      <c r="B2038" s="608" t="s">
        <v>2934</v>
      </c>
      <c r="C2038" s="624">
        <v>0</v>
      </c>
      <c r="D2038" s="627"/>
    </row>
    <row r="2039" spans="1:4" ht="15">
      <c r="A2039" s="607" t="s">
        <v>3023</v>
      </c>
      <c r="B2039" s="608" t="s">
        <v>2082</v>
      </c>
      <c r="C2039" s="624">
        <v>0</v>
      </c>
      <c r="D2039" s="627"/>
    </row>
    <row r="2040" spans="1:4" ht="15">
      <c r="A2040" s="607" t="s">
        <v>3024</v>
      </c>
      <c r="B2040" s="608" t="s">
        <v>3025</v>
      </c>
      <c r="C2040" s="624">
        <v>0</v>
      </c>
      <c r="D2040" s="627"/>
    </row>
    <row r="2041" spans="1:4" ht="15">
      <c r="A2041" s="607" t="s">
        <v>3026</v>
      </c>
      <c r="B2041" s="608" t="s">
        <v>3027</v>
      </c>
      <c r="C2041" s="624">
        <v>0</v>
      </c>
      <c r="D2041" s="627"/>
    </row>
    <row r="2042" spans="1:4" ht="15">
      <c r="A2042" s="607" t="s">
        <v>3028</v>
      </c>
      <c r="B2042" s="608" t="s">
        <v>3029</v>
      </c>
      <c r="C2042" s="624">
        <v>0</v>
      </c>
      <c r="D2042" s="627"/>
    </row>
    <row r="2043" spans="1:4" ht="15">
      <c r="A2043" s="607" t="s">
        <v>3030</v>
      </c>
      <c r="B2043" s="608" t="s">
        <v>3031</v>
      </c>
      <c r="C2043" s="624">
        <v>0</v>
      </c>
      <c r="D2043" s="627"/>
    </row>
    <row r="2044" spans="1:4" ht="15">
      <c r="A2044" s="607" t="s">
        <v>3032</v>
      </c>
      <c r="B2044" s="608" t="s">
        <v>3033</v>
      </c>
      <c r="C2044" s="624">
        <v>349.65</v>
      </c>
      <c r="D2044" s="627"/>
    </row>
    <row r="2045" spans="1:4" ht="15">
      <c r="A2045" s="607" t="s">
        <v>3034</v>
      </c>
      <c r="B2045" s="608" t="s">
        <v>3033</v>
      </c>
      <c r="C2045" s="624">
        <v>349.65</v>
      </c>
      <c r="D2045" s="627"/>
    </row>
    <row r="2046" spans="1:4" ht="15">
      <c r="A2046" s="607" t="s">
        <v>3035</v>
      </c>
      <c r="B2046" s="608" t="s">
        <v>3036</v>
      </c>
      <c r="C2046" s="624">
        <v>0</v>
      </c>
      <c r="D2046" s="627"/>
    </row>
    <row r="2047" spans="1:4" ht="15">
      <c r="A2047" s="607" t="s">
        <v>3037</v>
      </c>
      <c r="B2047" s="608" t="s">
        <v>3038</v>
      </c>
      <c r="C2047" s="624">
        <v>0</v>
      </c>
      <c r="D2047" s="627"/>
    </row>
    <row r="2048" spans="1:4" ht="15">
      <c r="A2048" s="607" t="s">
        <v>3039</v>
      </c>
      <c r="B2048" s="608" t="s">
        <v>3040</v>
      </c>
      <c r="C2048" s="624">
        <v>0</v>
      </c>
      <c r="D2048" s="627"/>
    </row>
    <row r="2049" spans="1:4" ht="15">
      <c r="A2049" s="607" t="s">
        <v>3041</v>
      </c>
      <c r="B2049" s="608" t="s">
        <v>3040</v>
      </c>
      <c r="C2049" s="624">
        <v>0</v>
      </c>
      <c r="D2049" s="627"/>
    </row>
    <row r="2050" spans="1:4" ht="15">
      <c r="A2050" s="607" t="s">
        <v>3042</v>
      </c>
      <c r="B2050" s="608" t="s">
        <v>3043</v>
      </c>
      <c r="C2050" s="624">
        <v>0</v>
      </c>
      <c r="D2050" s="627"/>
    </row>
    <row r="2051" spans="1:4" ht="15">
      <c r="A2051" s="607" t="s">
        <v>3044</v>
      </c>
      <c r="B2051" s="608" t="s">
        <v>3045</v>
      </c>
      <c r="C2051" s="624">
        <v>0</v>
      </c>
      <c r="D2051" s="627"/>
    </row>
    <row r="2052" spans="1:4" ht="15">
      <c r="A2052" s="607" t="s">
        <v>3046</v>
      </c>
      <c r="B2052" s="608" t="s">
        <v>3047</v>
      </c>
      <c r="C2052" s="624">
        <v>0</v>
      </c>
      <c r="D2052" s="627"/>
    </row>
    <row r="2053" spans="1:4" ht="15">
      <c r="A2053" s="607" t="s">
        <v>3048</v>
      </c>
      <c r="B2053" s="608" t="s">
        <v>3040</v>
      </c>
      <c r="C2053" s="624">
        <v>0</v>
      </c>
      <c r="D2053" s="627"/>
    </row>
    <row r="2054" spans="1:4" ht="15">
      <c r="A2054" s="607" t="s">
        <v>3049</v>
      </c>
      <c r="B2054" s="608" t="s">
        <v>3050</v>
      </c>
      <c r="C2054" s="624">
        <v>2964.93</v>
      </c>
      <c r="D2054" s="627"/>
    </row>
    <row r="2055" spans="1:4" ht="15">
      <c r="A2055" s="607" t="s">
        <v>3051</v>
      </c>
      <c r="B2055" s="608" t="s">
        <v>3050</v>
      </c>
      <c r="C2055" s="624">
        <v>0</v>
      </c>
      <c r="D2055" s="627"/>
    </row>
    <row r="2056" spans="1:4" ht="15">
      <c r="A2056" s="607" t="s">
        <v>3052</v>
      </c>
      <c r="B2056" s="608" t="s">
        <v>3053</v>
      </c>
      <c r="C2056" s="624">
        <v>0</v>
      </c>
      <c r="D2056" s="627"/>
    </row>
    <row r="2057" spans="1:4" ht="15">
      <c r="A2057" s="607" t="s">
        <v>3054</v>
      </c>
      <c r="B2057" s="608" t="s">
        <v>3053</v>
      </c>
      <c r="C2057" s="624">
        <v>0</v>
      </c>
      <c r="D2057" s="627"/>
    </row>
    <row r="2058" spans="1:4" ht="15">
      <c r="A2058" s="607" t="s">
        <v>3055</v>
      </c>
      <c r="B2058" s="608" t="s">
        <v>3056</v>
      </c>
      <c r="C2058" s="624">
        <v>1966.5</v>
      </c>
      <c r="D2058" s="627"/>
    </row>
    <row r="2059" spans="1:4" ht="15">
      <c r="A2059" s="607" t="s">
        <v>3057</v>
      </c>
      <c r="B2059" s="608" t="s">
        <v>3058</v>
      </c>
      <c r="C2059" s="624">
        <v>0</v>
      </c>
      <c r="D2059" s="627"/>
    </row>
    <row r="2060" spans="1:4" ht="15">
      <c r="A2060" s="607" t="s">
        <v>3059</v>
      </c>
      <c r="B2060" s="608" t="s">
        <v>3060</v>
      </c>
      <c r="C2060" s="624">
        <v>0</v>
      </c>
      <c r="D2060" s="627"/>
    </row>
    <row r="2061" spans="1:4" ht="15">
      <c r="A2061" s="607" t="s">
        <v>3061</v>
      </c>
      <c r="B2061" s="608" t="s">
        <v>3062</v>
      </c>
      <c r="C2061" s="624">
        <v>0</v>
      </c>
      <c r="D2061" s="627"/>
    </row>
    <row r="2062" spans="1:4" ht="15">
      <c r="A2062" s="607" t="s">
        <v>3063</v>
      </c>
      <c r="B2062" s="608" t="s">
        <v>3064</v>
      </c>
      <c r="C2062" s="624">
        <v>0</v>
      </c>
      <c r="D2062" s="627"/>
    </row>
    <row r="2063" spans="1:4" ht="15">
      <c r="A2063" s="607" t="s">
        <v>3065</v>
      </c>
      <c r="B2063" s="608" t="s">
        <v>3066</v>
      </c>
      <c r="C2063" s="624">
        <v>0</v>
      </c>
      <c r="D2063" s="627"/>
    </row>
    <row r="2064" spans="1:4" ht="15">
      <c r="A2064" s="607" t="s">
        <v>3067</v>
      </c>
      <c r="B2064" s="608" t="s">
        <v>3068</v>
      </c>
      <c r="C2064" s="624">
        <v>0</v>
      </c>
      <c r="D2064" s="627"/>
    </row>
    <row r="2065" spans="1:4" ht="15">
      <c r="A2065" s="607" t="s">
        <v>3069</v>
      </c>
      <c r="B2065" s="608" t="s">
        <v>3070</v>
      </c>
      <c r="C2065" s="624">
        <v>0</v>
      </c>
      <c r="D2065" s="627"/>
    </row>
    <row r="2066" spans="1:4" ht="15">
      <c r="A2066" s="607" t="s">
        <v>3071</v>
      </c>
      <c r="B2066" s="608" t="s">
        <v>3072</v>
      </c>
      <c r="C2066" s="624">
        <v>5520</v>
      </c>
      <c r="D2066" s="627"/>
    </row>
    <row r="2067" spans="1:4" ht="15">
      <c r="A2067" s="607" t="s">
        <v>3073</v>
      </c>
      <c r="B2067" s="608" t="s">
        <v>981</v>
      </c>
      <c r="C2067" s="624">
        <v>3673.56</v>
      </c>
      <c r="D2067" s="627"/>
    </row>
    <row r="2068" spans="1:4" ht="15">
      <c r="A2068" s="607" t="s">
        <v>3074</v>
      </c>
      <c r="B2068" s="608" t="s">
        <v>3075</v>
      </c>
      <c r="C2068" s="624">
        <v>2215.5</v>
      </c>
      <c r="D2068" s="627"/>
    </row>
    <row r="2069" spans="1:4" ht="15">
      <c r="A2069" s="607" t="s">
        <v>3076</v>
      </c>
      <c r="B2069" s="608" t="s">
        <v>3077</v>
      </c>
      <c r="C2069" s="624">
        <v>0</v>
      </c>
      <c r="D2069" s="627"/>
    </row>
    <row r="2070" spans="1:4" ht="15">
      <c r="A2070" s="607" t="s">
        <v>3078</v>
      </c>
      <c r="B2070" s="608" t="s">
        <v>2949</v>
      </c>
      <c r="C2070" s="624">
        <v>0</v>
      </c>
      <c r="D2070" s="627"/>
    </row>
    <row r="2071" spans="1:4" ht="15">
      <c r="A2071" s="607" t="s">
        <v>3079</v>
      </c>
      <c r="B2071" s="608" t="s">
        <v>2949</v>
      </c>
      <c r="C2071" s="624">
        <v>0</v>
      </c>
      <c r="D2071" s="627"/>
    </row>
    <row r="2072" spans="1:4" ht="15">
      <c r="A2072" s="607" t="s">
        <v>3080</v>
      </c>
      <c r="B2072" s="608" t="s">
        <v>2949</v>
      </c>
      <c r="C2072" s="624">
        <v>0</v>
      </c>
      <c r="D2072" s="627"/>
    </row>
    <row r="2073" spans="1:4" ht="15">
      <c r="A2073" s="607" t="s">
        <v>3081</v>
      </c>
      <c r="B2073" s="608" t="s">
        <v>2949</v>
      </c>
      <c r="C2073" s="624">
        <v>0</v>
      </c>
      <c r="D2073" s="627"/>
    </row>
    <row r="2074" spans="1:4" ht="15">
      <c r="A2074" s="607" t="s">
        <v>3082</v>
      </c>
      <c r="B2074" s="608" t="s">
        <v>2949</v>
      </c>
      <c r="C2074" s="624">
        <v>0</v>
      </c>
      <c r="D2074" s="627"/>
    </row>
    <row r="2075" spans="1:4" ht="15">
      <c r="A2075" s="607" t="s">
        <v>3083</v>
      </c>
      <c r="B2075" s="608" t="s">
        <v>1842</v>
      </c>
      <c r="C2075" s="624">
        <v>0</v>
      </c>
      <c r="D2075" s="627"/>
    </row>
    <row r="2076" spans="1:4" ht="15">
      <c r="A2076" s="607" t="s">
        <v>3084</v>
      </c>
      <c r="B2076" s="608" t="s">
        <v>3085</v>
      </c>
      <c r="C2076" s="624">
        <v>0</v>
      </c>
      <c r="D2076" s="627"/>
    </row>
    <row r="2077" spans="1:4" ht="15">
      <c r="A2077" s="607" t="s">
        <v>3086</v>
      </c>
      <c r="B2077" s="608" t="s">
        <v>3087</v>
      </c>
      <c r="C2077" s="624">
        <v>0</v>
      </c>
      <c r="D2077" s="627"/>
    </row>
    <row r="2078" spans="1:4" ht="15">
      <c r="A2078" s="607" t="s">
        <v>3088</v>
      </c>
      <c r="B2078" s="608" t="s">
        <v>3089</v>
      </c>
      <c r="C2078" s="624">
        <v>10647.39</v>
      </c>
      <c r="D2078" s="627"/>
    </row>
    <row r="2079" spans="1:4" ht="15">
      <c r="A2079" s="607" t="s">
        <v>3090</v>
      </c>
      <c r="B2079" s="608" t="s">
        <v>2949</v>
      </c>
      <c r="C2079" s="624">
        <v>0</v>
      </c>
      <c r="D2079" s="627"/>
    </row>
    <row r="2080" spans="1:4" ht="15">
      <c r="A2080" s="607" t="s">
        <v>3091</v>
      </c>
      <c r="B2080" s="608" t="s">
        <v>2949</v>
      </c>
      <c r="C2080" s="624">
        <v>0</v>
      </c>
      <c r="D2080" s="627"/>
    </row>
    <row r="2081" spans="1:4" ht="15">
      <c r="A2081" s="607" t="s">
        <v>3092</v>
      </c>
      <c r="B2081" s="608" t="s">
        <v>2949</v>
      </c>
      <c r="C2081" s="624">
        <v>0</v>
      </c>
      <c r="D2081" s="627"/>
    </row>
    <row r="2082" spans="1:4" ht="15">
      <c r="A2082" s="607" t="s">
        <v>3093</v>
      </c>
      <c r="B2082" s="608" t="s">
        <v>2949</v>
      </c>
      <c r="C2082" s="624">
        <v>0</v>
      </c>
      <c r="D2082" s="627"/>
    </row>
    <row r="2083" spans="1:4" ht="15">
      <c r="A2083" s="607" t="s">
        <v>3094</v>
      </c>
      <c r="B2083" s="608" t="s">
        <v>2949</v>
      </c>
      <c r="C2083" s="624">
        <v>0</v>
      </c>
      <c r="D2083" s="627"/>
    </row>
    <row r="2084" spans="1:4" ht="15">
      <c r="A2084" s="607" t="s">
        <v>3095</v>
      </c>
      <c r="B2084" s="608" t="s">
        <v>2949</v>
      </c>
      <c r="C2084" s="624">
        <v>0</v>
      </c>
      <c r="D2084" s="627"/>
    </row>
    <row r="2085" spans="1:4" ht="15">
      <c r="A2085" s="607" t="s">
        <v>3096</v>
      </c>
      <c r="B2085" s="608" t="s">
        <v>3070</v>
      </c>
      <c r="C2085" s="624">
        <v>0</v>
      </c>
      <c r="D2085" s="627"/>
    </row>
    <row r="2086" spans="1:4" ht="15">
      <c r="A2086" s="607" t="s">
        <v>3097</v>
      </c>
      <c r="B2086" s="608" t="s">
        <v>2433</v>
      </c>
      <c r="C2086" s="624">
        <v>23326.93</v>
      </c>
      <c r="D2086" s="627"/>
    </row>
    <row r="2087" spans="1:4" ht="15">
      <c r="A2087" s="607" t="s">
        <v>3098</v>
      </c>
      <c r="B2087" s="608" t="s">
        <v>3099</v>
      </c>
      <c r="C2087" s="624">
        <v>0</v>
      </c>
      <c r="D2087" s="627"/>
    </row>
    <row r="2088" spans="1:4" ht="15">
      <c r="A2088" s="607" t="s">
        <v>3100</v>
      </c>
      <c r="B2088" s="608" t="s">
        <v>3101</v>
      </c>
      <c r="C2088" s="624">
        <v>0</v>
      </c>
      <c r="D2088" s="627"/>
    </row>
    <row r="2089" spans="1:4" ht="15">
      <c r="A2089" s="607" t="s">
        <v>3102</v>
      </c>
      <c r="B2089" s="608" t="s">
        <v>3103</v>
      </c>
      <c r="C2089" s="624">
        <v>0</v>
      </c>
      <c r="D2089" s="627"/>
    </row>
    <row r="2090" spans="1:4" ht="15">
      <c r="A2090" s="607" t="s">
        <v>3104</v>
      </c>
      <c r="B2090" s="608" t="s">
        <v>3105</v>
      </c>
      <c r="C2090" s="624">
        <v>0</v>
      </c>
      <c r="D2090" s="627"/>
    </row>
    <row r="2091" spans="1:4" ht="15">
      <c r="A2091" s="607" t="s">
        <v>3106</v>
      </c>
      <c r="B2091" s="608" t="s">
        <v>3107</v>
      </c>
      <c r="C2091" s="624">
        <v>0</v>
      </c>
      <c r="D2091" s="627"/>
    </row>
    <row r="2092" spans="1:4" ht="15">
      <c r="A2092" s="607" t="s">
        <v>3108</v>
      </c>
      <c r="B2092" s="608" t="s">
        <v>3109</v>
      </c>
      <c r="C2092" s="624">
        <v>0</v>
      </c>
      <c r="D2092" s="627"/>
    </row>
    <row r="2093" spans="1:4" ht="15">
      <c r="A2093" s="607" t="s">
        <v>3110</v>
      </c>
      <c r="B2093" s="608" t="s">
        <v>3111</v>
      </c>
      <c r="C2093" s="624">
        <v>0</v>
      </c>
      <c r="D2093" s="627"/>
    </row>
    <row r="2094" spans="1:4" ht="15">
      <c r="A2094" s="607" t="s">
        <v>3112</v>
      </c>
      <c r="B2094" s="608" t="s">
        <v>3113</v>
      </c>
      <c r="C2094" s="624">
        <v>8300.6200000000008</v>
      </c>
      <c r="D2094" s="627"/>
    </row>
    <row r="2095" spans="1:4" ht="15">
      <c r="A2095" s="607" t="s">
        <v>3114</v>
      </c>
      <c r="B2095" s="608" t="s">
        <v>3115</v>
      </c>
      <c r="C2095" s="624">
        <v>16891.63</v>
      </c>
      <c r="D2095" s="627"/>
    </row>
    <row r="2096" spans="1:4" ht="15">
      <c r="A2096" s="607" t="s">
        <v>3116</v>
      </c>
      <c r="B2096" s="608" t="s">
        <v>3117</v>
      </c>
      <c r="C2096" s="624">
        <v>766.27</v>
      </c>
      <c r="D2096" s="627"/>
    </row>
    <row r="2097" spans="1:4" ht="15">
      <c r="A2097" s="607" t="s">
        <v>3118</v>
      </c>
      <c r="B2097" s="608" t="s">
        <v>3119</v>
      </c>
      <c r="C2097" s="624">
        <v>1510.24</v>
      </c>
      <c r="D2097" s="627"/>
    </row>
    <row r="2098" spans="1:4" ht="15">
      <c r="A2098" s="607" t="s">
        <v>3120</v>
      </c>
      <c r="B2098" s="608" t="s">
        <v>3119</v>
      </c>
      <c r="C2098" s="624">
        <v>1510.24</v>
      </c>
      <c r="D2098" s="627"/>
    </row>
    <row r="2099" spans="1:4" ht="15">
      <c r="A2099" s="607" t="s">
        <v>3121</v>
      </c>
      <c r="B2099" s="608" t="s">
        <v>3119</v>
      </c>
      <c r="C2099" s="624">
        <v>1510.24</v>
      </c>
      <c r="D2099" s="627"/>
    </row>
    <row r="2100" spans="1:4" ht="15">
      <c r="A2100" s="607" t="s">
        <v>3122</v>
      </c>
      <c r="B2100" s="608" t="s">
        <v>3119</v>
      </c>
      <c r="C2100" s="624">
        <v>1510.24</v>
      </c>
      <c r="D2100" s="627"/>
    </row>
    <row r="2101" spans="1:4" ht="15">
      <c r="A2101" s="607" t="s">
        <v>3123</v>
      </c>
      <c r="B2101" s="608" t="s">
        <v>3119</v>
      </c>
      <c r="C2101" s="624">
        <v>1723.79</v>
      </c>
      <c r="D2101" s="627"/>
    </row>
    <row r="2102" spans="1:4" ht="15">
      <c r="A2102" s="607" t="s">
        <v>3124</v>
      </c>
      <c r="B2102" s="608" t="s">
        <v>3125</v>
      </c>
      <c r="C2102" s="624">
        <v>3953.12</v>
      </c>
      <c r="D2102" s="627"/>
    </row>
    <row r="2103" spans="1:4" ht="15">
      <c r="A2103" s="607" t="s">
        <v>3126</v>
      </c>
      <c r="B2103" s="608" t="s">
        <v>3125</v>
      </c>
      <c r="C2103" s="624">
        <v>3953.12</v>
      </c>
      <c r="D2103" s="627"/>
    </row>
    <row r="2104" spans="1:4" ht="15">
      <c r="A2104" s="607" t="s">
        <v>3127</v>
      </c>
      <c r="B2104" s="608" t="s">
        <v>3125</v>
      </c>
      <c r="C2104" s="624">
        <v>3953.12</v>
      </c>
      <c r="D2104" s="627"/>
    </row>
    <row r="2105" spans="1:4" ht="15">
      <c r="A2105" s="607" t="s">
        <v>3128</v>
      </c>
      <c r="B2105" s="608" t="s">
        <v>3129</v>
      </c>
      <c r="C2105" s="624">
        <v>439.71</v>
      </c>
      <c r="D2105" s="627"/>
    </row>
    <row r="2106" spans="1:4" ht="15">
      <c r="A2106" s="607" t="s">
        <v>3130</v>
      </c>
      <c r="B2106" s="608" t="s">
        <v>3131</v>
      </c>
      <c r="C2106" s="624">
        <v>744.77</v>
      </c>
      <c r="D2106" s="627"/>
    </row>
    <row r="2107" spans="1:4" ht="15">
      <c r="A2107" s="607" t="s">
        <v>3132</v>
      </c>
      <c r="B2107" s="608" t="s">
        <v>3131</v>
      </c>
      <c r="C2107" s="624">
        <v>744.77</v>
      </c>
      <c r="D2107" s="627"/>
    </row>
    <row r="2108" spans="1:4" ht="15">
      <c r="A2108" s="607" t="s">
        <v>3133</v>
      </c>
      <c r="B2108" s="608" t="s">
        <v>3131</v>
      </c>
      <c r="C2108" s="624">
        <v>744.77</v>
      </c>
      <c r="D2108" s="627"/>
    </row>
    <row r="2109" spans="1:4" ht="15">
      <c r="A2109" s="607" t="s">
        <v>3134</v>
      </c>
      <c r="B2109" s="608" t="s">
        <v>3131</v>
      </c>
      <c r="C2109" s="624">
        <v>744.77</v>
      </c>
      <c r="D2109" s="627"/>
    </row>
    <row r="2110" spans="1:4" ht="15">
      <c r="A2110" s="607" t="s">
        <v>3135</v>
      </c>
      <c r="B2110" s="608" t="s">
        <v>3131</v>
      </c>
      <c r="C2110" s="624">
        <v>744.77</v>
      </c>
      <c r="D2110" s="627"/>
    </row>
    <row r="2111" spans="1:4" ht="15">
      <c r="A2111" s="607" t="s">
        <v>3136</v>
      </c>
      <c r="B2111" s="608" t="s">
        <v>3131</v>
      </c>
      <c r="C2111" s="624">
        <v>744.77</v>
      </c>
      <c r="D2111" s="627"/>
    </row>
    <row r="2112" spans="1:4" ht="15">
      <c r="A2112" s="607" t="s">
        <v>3137</v>
      </c>
      <c r="B2112" s="608" t="s">
        <v>3131</v>
      </c>
      <c r="C2112" s="624">
        <v>744.77</v>
      </c>
      <c r="D2112" s="627"/>
    </row>
    <row r="2113" spans="1:4" ht="15">
      <c r="A2113" s="607" t="s">
        <v>3138</v>
      </c>
      <c r="B2113" s="608" t="s">
        <v>3131</v>
      </c>
      <c r="C2113" s="624">
        <v>810.55</v>
      </c>
      <c r="D2113" s="627"/>
    </row>
    <row r="2114" spans="1:4" ht="15">
      <c r="A2114" s="607" t="s">
        <v>3139</v>
      </c>
      <c r="B2114" s="608" t="s">
        <v>3131</v>
      </c>
      <c r="C2114" s="624">
        <v>810.55</v>
      </c>
      <c r="D2114" s="627"/>
    </row>
    <row r="2115" spans="1:4" ht="15">
      <c r="A2115" s="607" t="s">
        <v>3140</v>
      </c>
      <c r="B2115" s="608" t="s">
        <v>3131</v>
      </c>
      <c r="C2115" s="624">
        <v>810.55</v>
      </c>
      <c r="D2115" s="627"/>
    </row>
    <row r="2116" spans="1:4" ht="15">
      <c r="A2116" s="607" t="s">
        <v>3141</v>
      </c>
      <c r="B2116" s="608" t="s">
        <v>3131</v>
      </c>
      <c r="C2116" s="624">
        <v>810.55</v>
      </c>
      <c r="D2116" s="627"/>
    </row>
    <row r="2117" spans="1:4" ht="15">
      <c r="A2117" s="607" t="s">
        <v>3142</v>
      </c>
      <c r="B2117" s="608" t="s">
        <v>3131</v>
      </c>
      <c r="C2117" s="624">
        <v>810.55</v>
      </c>
      <c r="D2117" s="627"/>
    </row>
    <row r="2118" spans="1:4" ht="15">
      <c r="A2118" s="607" t="s">
        <v>3143</v>
      </c>
      <c r="B2118" s="608" t="s">
        <v>3131</v>
      </c>
      <c r="C2118" s="624">
        <v>810.55</v>
      </c>
      <c r="D2118" s="627"/>
    </row>
    <row r="2119" spans="1:4" ht="15">
      <c r="A2119" s="607" t="s">
        <v>3144</v>
      </c>
      <c r="B2119" s="608" t="s">
        <v>3131</v>
      </c>
      <c r="C2119" s="624">
        <v>810.55</v>
      </c>
      <c r="D2119" s="627"/>
    </row>
    <row r="2120" spans="1:4" ht="15">
      <c r="A2120" s="607" t="s">
        <v>3145</v>
      </c>
      <c r="B2120" s="608" t="s">
        <v>3131</v>
      </c>
      <c r="C2120" s="624">
        <v>810.55</v>
      </c>
      <c r="D2120" s="627"/>
    </row>
    <row r="2121" spans="1:4" ht="15">
      <c r="A2121" s="607" t="s">
        <v>3146</v>
      </c>
      <c r="B2121" s="608" t="s">
        <v>3131</v>
      </c>
      <c r="C2121" s="624">
        <v>810.55</v>
      </c>
      <c r="D2121" s="627"/>
    </row>
    <row r="2122" spans="1:4" ht="15">
      <c r="A2122" s="607" t="s">
        <v>3147</v>
      </c>
      <c r="B2122" s="608" t="s">
        <v>3131</v>
      </c>
      <c r="C2122" s="624">
        <v>810.55</v>
      </c>
      <c r="D2122" s="627"/>
    </row>
    <row r="2123" spans="1:4" ht="15">
      <c r="A2123" s="607" t="s">
        <v>3148</v>
      </c>
      <c r="B2123" s="608" t="s">
        <v>3131</v>
      </c>
      <c r="C2123" s="624">
        <v>810.55</v>
      </c>
      <c r="D2123" s="627"/>
    </row>
    <row r="2124" spans="1:4" ht="15">
      <c r="A2124" s="607" t="s">
        <v>3149</v>
      </c>
      <c r="B2124" s="608" t="s">
        <v>3131</v>
      </c>
      <c r="C2124" s="624">
        <v>744.77</v>
      </c>
      <c r="D2124" s="627"/>
    </row>
    <row r="2125" spans="1:4" ht="15">
      <c r="A2125" s="629" t="s">
        <v>3150</v>
      </c>
      <c r="B2125" s="630" t="s">
        <v>3151</v>
      </c>
      <c r="C2125" s="631">
        <v>5313</v>
      </c>
      <c r="D2125" s="628"/>
    </row>
    <row r="2126" spans="1:4" ht="15">
      <c r="A2126" s="632"/>
      <c r="B2126" s="633"/>
      <c r="C2126" s="634"/>
      <c r="D2126" s="627"/>
    </row>
    <row r="2127" spans="1:4" ht="15">
      <c r="A2127" s="632"/>
      <c r="B2127" s="633"/>
      <c r="C2127" s="634"/>
      <c r="D2127" s="627"/>
    </row>
    <row r="2128" spans="1:4" ht="15">
      <c r="A2128" s="632"/>
      <c r="B2128" s="633"/>
      <c r="C2128" s="634"/>
      <c r="D2128" s="627"/>
    </row>
    <row r="2129" spans="1:4" ht="15">
      <c r="A2129" s="632"/>
      <c r="B2129" s="633"/>
      <c r="C2129" s="634"/>
      <c r="D2129" s="627"/>
    </row>
    <row r="2130" spans="1:4" ht="15">
      <c r="A2130" s="632"/>
      <c r="B2130" s="633"/>
      <c r="C2130" s="634"/>
      <c r="D2130" s="627"/>
    </row>
    <row r="2131" spans="1:4" ht="15">
      <c r="A2131" s="632"/>
      <c r="B2131" s="633"/>
      <c r="C2131" s="634"/>
      <c r="D2131" s="627"/>
    </row>
    <row r="2132" spans="1:4" ht="15">
      <c r="A2132" s="632"/>
      <c r="B2132" s="633"/>
      <c r="C2132" s="634"/>
      <c r="D2132" s="627"/>
    </row>
    <row r="2133" spans="1:4" ht="15">
      <c r="A2133" s="632"/>
      <c r="B2133" s="633"/>
      <c r="C2133" s="634"/>
      <c r="D2133" s="627"/>
    </row>
    <row r="2134" spans="1:4" ht="15">
      <c r="A2134" s="632"/>
      <c r="B2134" s="633"/>
      <c r="C2134" s="634"/>
      <c r="D2134" s="627"/>
    </row>
    <row r="2135" spans="1:4" ht="15">
      <c r="A2135" s="632"/>
      <c r="B2135" s="633"/>
      <c r="C2135" s="634"/>
      <c r="D2135" s="627"/>
    </row>
    <row r="2136" spans="1:4" ht="15">
      <c r="A2136" s="632"/>
      <c r="B2136" s="633"/>
      <c r="C2136" s="634"/>
      <c r="D2136" s="627"/>
    </row>
    <row r="2137" spans="1:4" ht="15">
      <c r="A2137" s="632"/>
      <c r="B2137" s="633"/>
      <c r="C2137" s="634"/>
      <c r="D2137" s="627"/>
    </row>
    <row r="2138" spans="1:4" ht="15">
      <c r="A2138" s="632"/>
      <c r="B2138" s="633"/>
      <c r="C2138" s="634"/>
      <c r="D2138" s="627"/>
    </row>
    <row r="2139" spans="1:4" ht="15">
      <c r="A2139" s="632"/>
      <c r="B2139" s="633"/>
      <c r="C2139" s="634"/>
      <c r="D2139" s="627"/>
    </row>
    <row r="2140" spans="1:4" ht="15">
      <c r="A2140" s="632"/>
      <c r="B2140" s="633"/>
      <c r="C2140" s="634"/>
      <c r="D2140" s="627"/>
    </row>
    <row r="2141" spans="1:4" ht="15">
      <c r="A2141" s="632"/>
      <c r="B2141" s="633"/>
      <c r="C2141" s="634"/>
      <c r="D2141" s="627"/>
    </row>
    <row r="2142" spans="1:4" ht="15">
      <c r="A2142" s="632"/>
      <c r="B2142" s="633"/>
      <c r="C2142" s="634"/>
      <c r="D2142" s="627"/>
    </row>
    <row r="2143" spans="1:4" ht="15">
      <c r="A2143" s="632"/>
      <c r="B2143" s="633"/>
      <c r="C2143" s="634"/>
      <c r="D2143" s="627"/>
    </row>
    <row r="2144" spans="1:4" ht="15">
      <c r="A2144" s="632"/>
      <c r="B2144" s="633"/>
      <c r="C2144" s="634"/>
      <c r="D2144" s="627"/>
    </row>
    <row r="2145" spans="1:4" ht="15">
      <c r="A2145" s="632"/>
      <c r="B2145" s="633"/>
      <c r="C2145" s="634"/>
      <c r="D2145" s="627"/>
    </row>
    <row r="2146" spans="1:4" ht="15">
      <c r="A2146" s="632"/>
      <c r="B2146" s="633"/>
      <c r="C2146" s="634"/>
      <c r="D2146" s="627"/>
    </row>
    <row r="2147" spans="1:4" ht="15">
      <c r="A2147" s="632"/>
      <c r="B2147" s="633"/>
      <c r="C2147" s="634"/>
      <c r="D2147" s="627"/>
    </row>
    <row r="2148" spans="1:4" ht="15">
      <c r="A2148" s="632"/>
      <c r="B2148" s="633"/>
      <c r="C2148" s="634"/>
      <c r="D2148" s="627"/>
    </row>
    <row r="2149" spans="1:4" ht="15">
      <c r="A2149" s="632"/>
      <c r="B2149" s="633"/>
      <c r="C2149" s="634"/>
      <c r="D2149" s="627"/>
    </row>
    <row r="2150" spans="1:4" ht="15">
      <c r="A2150" s="632"/>
      <c r="B2150" s="633"/>
      <c r="C2150" s="634"/>
      <c r="D2150" s="627"/>
    </row>
    <row r="2151" spans="1:4" ht="15">
      <c r="A2151" s="632"/>
      <c r="B2151" s="633"/>
      <c r="C2151" s="634"/>
      <c r="D2151" s="627"/>
    </row>
    <row r="2152" spans="1:4" ht="15">
      <c r="A2152" s="632"/>
      <c r="B2152" s="633"/>
      <c r="C2152" s="634"/>
      <c r="D2152" s="627"/>
    </row>
    <row r="2153" spans="1:4" ht="15">
      <c r="A2153" s="632"/>
      <c r="B2153" s="633"/>
      <c r="C2153" s="634"/>
      <c r="D2153" s="627"/>
    </row>
    <row r="2154" spans="1:4" ht="15">
      <c r="A2154" s="632"/>
      <c r="B2154" s="633"/>
      <c r="C2154" s="634"/>
      <c r="D2154" s="627"/>
    </row>
    <row r="2155" spans="1:4" ht="15">
      <c r="A2155" s="632"/>
      <c r="B2155" s="633"/>
      <c r="C2155" s="634"/>
      <c r="D2155" s="627"/>
    </row>
    <row r="2156" spans="1:4" ht="15">
      <c r="A2156" s="632"/>
      <c r="B2156" s="633"/>
      <c r="C2156" s="634"/>
      <c r="D2156" s="627"/>
    </row>
    <row r="2157" spans="1:4" ht="15">
      <c r="A2157" s="632"/>
      <c r="B2157" s="633"/>
      <c r="C2157" s="634"/>
      <c r="D2157" s="627"/>
    </row>
    <row r="2158" spans="1:4" ht="15">
      <c r="A2158" s="632"/>
      <c r="B2158" s="633"/>
      <c r="C2158" s="634"/>
      <c r="D2158" s="627"/>
    </row>
    <row r="2159" spans="1:4" ht="15">
      <c r="A2159" s="632"/>
      <c r="B2159" s="633"/>
      <c r="C2159" s="634"/>
      <c r="D2159" s="627"/>
    </row>
    <row r="2160" spans="1:4" ht="15">
      <c r="A2160" s="632"/>
      <c r="B2160" s="633"/>
      <c r="C2160" s="634"/>
      <c r="D2160" s="627"/>
    </row>
    <row r="2161" spans="1:4" ht="15">
      <c r="A2161" s="632"/>
      <c r="B2161" s="633"/>
      <c r="C2161" s="634"/>
      <c r="D2161" s="627"/>
    </row>
    <row r="2162" spans="1:4" ht="15">
      <c r="A2162" s="632"/>
      <c r="B2162" s="633"/>
      <c r="C2162" s="634"/>
      <c r="D2162" s="627"/>
    </row>
    <row r="2163" spans="1:4" ht="15">
      <c r="A2163" s="632"/>
      <c r="B2163" s="633"/>
      <c r="C2163" s="634"/>
      <c r="D2163" s="627"/>
    </row>
    <row r="2164" spans="1:4" ht="15">
      <c r="A2164" s="632"/>
      <c r="B2164" s="633"/>
      <c r="C2164" s="634"/>
      <c r="D2164" s="627"/>
    </row>
    <row r="2165" spans="1:4" ht="15">
      <c r="A2165" s="632"/>
      <c r="B2165" s="633"/>
      <c r="C2165" s="634"/>
      <c r="D2165" s="627"/>
    </row>
    <row r="2166" spans="1:4" ht="15">
      <c r="A2166" s="632"/>
      <c r="B2166" s="633"/>
      <c r="C2166" s="634"/>
      <c r="D2166" s="627"/>
    </row>
    <row r="2167" spans="1:4" ht="15">
      <c r="A2167" s="632"/>
      <c r="B2167" s="633"/>
      <c r="C2167" s="634"/>
      <c r="D2167" s="627"/>
    </row>
    <row r="2168" spans="1:4" ht="15">
      <c r="A2168" s="632"/>
      <c r="B2168" s="633"/>
      <c r="C2168" s="634"/>
      <c r="D2168" s="627"/>
    </row>
    <row r="2169" spans="1:4" ht="15">
      <c r="A2169" s="632"/>
      <c r="B2169" s="633"/>
      <c r="C2169" s="634"/>
      <c r="D2169" s="627"/>
    </row>
    <row r="2170" spans="1:4" ht="15">
      <c r="A2170" s="632"/>
      <c r="B2170" s="633"/>
      <c r="C2170" s="634"/>
      <c r="D2170" s="627"/>
    </row>
    <row r="2171" spans="1:4" ht="15">
      <c r="A2171" s="632"/>
      <c r="B2171" s="633"/>
      <c r="C2171" s="634"/>
      <c r="D2171" s="627"/>
    </row>
    <row r="2172" spans="1:4" ht="15">
      <c r="A2172" s="632"/>
      <c r="B2172" s="633"/>
      <c r="C2172" s="634"/>
      <c r="D2172" s="627"/>
    </row>
    <row r="2173" spans="1:4" ht="15">
      <c r="A2173" s="632"/>
      <c r="B2173" s="633"/>
      <c r="C2173" s="634"/>
      <c r="D2173" s="627"/>
    </row>
    <row r="2174" spans="1:4" ht="15">
      <c r="A2174" s="632"/>
      <c r="B2174" s="633"/>
      <c r="C2174" s="634"/>
      <c r="D2174" s="627"/>
    </row>
    <row r="2175" spans="1:4" ht="15">
      <c r="A2175" s="632"/>
      <c r="B2175" s="633"/>
      <c r="C2175" s="634"/>
      <c r="D2175" s="627"/>
    </row>
    <row r="2176" spans="1:4" ht="15">
      <c r="A2176" s="632"/>
      <c r="B2176" s="633"/>
      <c r="C2176" s="634"/>
      <c r="D2176" s="627"/>
    </row>
    <row r="2177" spans="1:4" ht="15">
      <c r="A2177" s="632"/>
      <c r="B2177" s="633"/>
      <c r="C2177" s="634"/>
      <c r="D2177" s="627"/>
    </row>
    <row r="2178" spans="1:4" ht="15">
      <c r="A2178" s="632"/>
      <c r="B2178" s="633"/>
      <c r="C2178" s="634"/>
      <c r="D2178" s="627"/>
    </row>
    <row r="2179" spans="1:4" ht="15">
      <c r="A2179" s="632"/>
      <c r="B2179" s="633"/>
      <c r="C2179" s="634"/>
      <c r="D2179" s="627"/>
    </row>
    <row r="2180" spans="1:4" ht="15">
      <c r="A2180" s="632"/>
      <c r="B2180" s="633"/>
      <c r="C2180" s="634"/>
      <c r="D2180" s="627"/>
    </row>
    <row r="2181" spans="1:4" ht="15">
      <c r="A2181" s="632"/>
      <c r="B2181" s="633"/>
      <c r="C2181" s="634"/>
      <c r="D2181" s="627"/>
    </row>
    <row r="2182" spans="1:4" ht="15">
      <c r="A2182" s="632"/>
      <c r="B2182" s="633"/>
      <c r="C2182" s="634"/>
      <c r="D2182" s="627"/>
    </row>
    <row r="2183" spans="1:4" ht="15">
      <c r="A2183" s="632"/>
      <c r="B2183" s="633"/>
      <c r="C2183" s="634"/>
      <c r="D2183" s="627"/>
    </row>
    <row r="2184" spans="1:4" ht="15">
      <c r="A2184" s="632"/>
      <c r="B2184" s="633"/>
      <c r="C2184" s="634"/>
      <c r="D2184" s="627"/>
    </row>
    <row r="2185" spans="1:4" ht="15">
      <c r="A2185" s="632"/>
      <c r="B2185" s="633"/>
      <c r="C2185" s="634"/>
      <c r="D2185" s="627"/>
    </row>
    <row r="2186" spans="1:4" ht="15">
      <c r="A2186" s="632"/>
      <c r="B2186" s="633"/>
      <c r="C2186" s="634"/>
      <c r="D2186" s="627"/>
    </row>
    <row r="2187" spans="1:4" ht="15">
      <c r="A2187" s="632"/>
      <c r="B2187" s="633"/>
      <c r="C2187" s="634"/>
      <c r="D2187" s="627"/>
    </row>
    <row r="2188" spans="1:4" ht="15">
      <c r="A2188" s="632"/>
      <c r="B2188" s="633"/>
      <c r="C2188" s="634"/>
      <c r="D2188" s="627"/>
    </row>
    <row r="2189" spans="1:4" ht="15">
      <c r="A2189" s="632"/>
      <c r="B2189" s="633"/>
      <c r="C2189" s="634"/>
      <c r="D2189" s="627"/>
    </row>
    <row r="2190" spans="1:4" ht="15">
      <c r="A2190" s="632"/>
      <c r="B2190" s="633"/>
      <c r="C2190" s="634"/>
      <c r="D2190" s="627"/>
    </row>
    <row r="2191" spans="1:4" ht="15">
      <c r="A2191" s="632"/>
      <c r="B2191" s="633"/>
      <c r="C2191" s="634"/>
      <c r="D2191" s="627"/>
    </row>
    <row r="2192" spans="1:4" ht="15">
      <c r="A2192" s="632"/>
      <c r="B2192" s="633"/>
      <c r="C2192" s="634"/>
      <c r="D2192" s="627"/>
    </row>
    <row r="2193" spans="1:4" ht="15">
      <c r="A2193" s="632"/>
      <c r="B2193" s="633"/>
      <c r="C2193" s="634"/>
      <c r="D2193" s="627"/>
    </row>
    <row r="2194" spans="1:4" ht="15">
      <c r="A2194" s="632"/>
      <c r="B2194" s="633"/>
      <c r="C2194" s="634"/>
      <c r="D2194" s="627"/>
    </row>
    <row r="2195" spans="1:4" ht="15">
      <c r="A2195" s="632"/>
      <c r="B2195" s="633"/>
      <c r="C2195" s="634"/>
      <c r="D2195" s="627"/>
    </row>
    <row r="2196" spans="1:4" ht="15">
      <c r="A2196" s="632"/>
      <c r="B2196" s="633"/>
      <c r="C2196" s="634"/>
      <c r="D2196" s="627"/>
    </row>
    <row r="2197" spans="1:4" ht="15">
      <c r="A2197" s="632"/>
      <c r="B2197" s="633"/>
      <c r="C2197" s="634"/>
      <c r="D2197" s="627"/>
    </row>
    <row r="2198" spans="1:4" ht="15">
      <c r="A2198" s="632"/>
      <c r="B2198" s="633"/>
      <c r="C2198" s="634"/>
      <c r="D2198" s="627"/>
    </row>
    <row r="2199" spans="1:4" ht="15">
      <c r="A2199" s="632"/>
      <c r="B2199" s="633"/>
      <c r="C2199" s="634"/>
      <c r="D2199" s="627"/>
    </row>
    <row r="2200" spans="1:4" ht="15">
      <c r="A2200" s="632"/>
      <c r="B2200" s="633"/>
      <c r="C2200" s="634"/>
      <c r="D2200" s="627"/>
    </row>
    <row r="2201" spans="1:4" ht="15">
      <c r="A2201" s="632"/>
      <c r="B2201" s="633"/>
      <c r="C2201" s="634"/>
      <c r="D2201" s="627"/>
    </row>
    <row r="2202" spans="1:4" ht="15">
      <c r="A2202" s="632"/>
      <c r="B2202" s="633"/>
      <c r="C2202" s="634"/>
      <c r="D2202" s="627"/>
    </row>
    <row r="2203" spans="1:4" ht="15">
      <c r="A2203" s="632"/>
      <c r="B2203" s="633"/>
      <c r="C2203" s="634"/>
      <c r="D2203" s="627"/>
    </row>
    <row r="2204" spans="1:4" ht="15">
      <c r="A2204" s="632"/>
      <c r="B2204" s="633"/>
      <c r="C2204" s="634"/>
      <c r="D2204" s="627"/>
    </row>
    <row r="2205" spans="1:4" ht="15">
      <c r="A2205" s="632"/>
      <c r="B2205" s="633"/>
      <c r="C2205" s="634"/>
      <c r="D2205" s="627"/>
    </row>
    <row r="2206" spans="1:4" ht="15">
      <c r="A2206" s="632"/>
      <c r="B2206" s="633"/>
      <c r="C2206" s="634"/>
      <c r="D2206" s="627"/>
    </row>
    <row r="2207" spans="1:4" ht="15">
      <c r="A2207" s="632"/>
      <c r="B2207" s="633"/>
      <c r="C2207" s="634"/>
      <c r="D2207" s="627"/>
    </row>
    <row r="2208" spans="1:4" ht="15">
      <c r="A2208" s="632"/>
      <c r="B2208" s="633"/>
      <c r="C2208" s="634"/>
      <c r="D2208" s="627"/>
    </row>
    <row r="2209" spans="1:4" ht="15">
      <c r="A2209" s="632"/>
      <c r="B2209" s="633"/>
      <c r="C2209" s="634"/>
      <c r="D2209" s="627"/>
    </row>
    <row r="2210" spans="1:4" ht="15">
      <c r="A2210" s="632"/>
      <c r="B2210" s="633"/>
      <c r="C2210" s="634"/>
      <c r="D2210" s="627"/>
    </row>
    <row r="2211" spans="1:4" ht="15">
      <c r="A2211" s="632"/>
      <c r="B2211" s="633"/>
      <c r="C2211" s="634"/>
      <c r="D2211" s="627"/>
    </row>
    <row r="2212" spans="1:4" ht="15">
      <c r="A2212" s="632"/>
      <c r="B2212" s="633"/>
      <c r="C2212" s="634"/>
      <c r="D2212" s="627"/>
    </row>
    <row r="2213" spans="1:4" ht="15">
      <c r="A2213" s="632"/>
      <c r="B2213" s="633"/>
      <c r="C2213" s="634"/>
      <c r="D2213" s="627"/>
    </row>
    <row r="2214" spans="1:4" ht="15">
      <c r="A2214" s="632"/>
      <c r="B2214" s="633"/>
      <c r="C2214" s="634"/>
      <c r="D2214" s="627"/>
    </row>
    <row r="2215" spans="1:4" ht="15">
      <c r="A2215" s="632"/>
      <c r="B2215" s="633"/>
      <c r="C2215" s="634"/>
      <c r="D2215" s="627"/>
    </row>
    <row r="2216" spans="1:4" ht="15">
      <c r="A2216" s="632"/>
      <c r="B2216" s="633"/>
      <c r="C2216" s="634"/>
      <c r="D2216" s="627"/>
    </row>
    <row r="2217" spans="1:4" ht="15">
      <c r="A2217" s="632"/>
      <c r="B2217" s="633"/>
      <c r="C2217" s="634"/>
      <c r="D2217" s="627"/>
    </row>
    <row r="2218" spans="1:4" ht="15">
      <c r="A2218" s="632"/>
      <c r="B2218" s="633"/>
      <c r="C2218" s="634"/>
      <c r="D2218" s="627"/>
    </row>
    <row r="2219" spans="1:4" ht="15">
      <c r="A2219" s="632"/>
      <c r="B2219" s="633"/>
      <c r="C2219" s="634"/>
      <c r="D2219" s="627"/>
    </row>
    <row r="2220" spans="1:4" ht="15">
      <c r="A2220" s="632"/>
      <c r="B2220" s="633"/>
      <c r="C2220" s="634"/>
      <c r="D2220" s="627"/>
    </row>
    <row r="2221" spans="1:4" ht="15">
      <c r="A2221" s="632"/>
      <c r="B2221" s="633"/>
      <c r="C2221" s="634"/>
      <c r="D2221" s="627"/>
    </row>
    <row r="2222" spans="1:4" ht="15">
      <c r="A2222" s="632"/>
      <c r="B2222" s="633"/>
      <c r="C2222" s="634"/>
      <c r="D2222" s="627"/>
    </row>
    <row r="2223" spans="1:4" ht="15">
      <c r="A2223" s="632"/>
      <c r="B2223" s="633"/>
      <c r="C2223" s="634"/>
      <c r="D2223" s="627"/>
    </row>
    <row r="2224" spans="1:4" ht="15">
      <c r="A2224" s="632"/>
      <c r="B2224" s="633"/>
      <c r="C2224" s="634"/>
      <c r="D2224" s="627"/>
    </row>
    <row r="2225" spans="1:4" ht="15">
      <c r="A2225" s="632"/>
      <c r="B2225" s="633"/>
      <c r="C2225" s="634"/>
      <c r="D2225" s="627"/>
    </row>
    <row r="2226" spans="1:4" ht="15">
      <c r="A2226" s="632"/>
      <c r="B2226" s="633"/>
      <c r="C2226" s="634"/>
      <c r="D2226" s="627"/>
    </row>
    <row r="2227" spans="1:4" ht="15">
      <c r="A2227" s="632"/>
      <c r="B2227" s="633"/>
      <c r="C2227" s="634"/>
      <c r="D2227" s="627"/>
    </row>
    <row r="2228" spans="1:4" ht="15">
      <c r="A2228" s="632"/>
      <c r="B2228" s="633"/>
      <c r="C2228" s="634"/>
      <c r="D2228" s="627"/>
    </row>
    <row r="2229" spans="1:4" ht="15">
      <c r="A2229" s="632"/>
      <c r="B2229" s="633"/>
      <c r="C2229" s="634"/>
      <c r="D2229" s="627"/>
    </row>
    <row r="2230" spans="1:4" ht="15">
      <c r="A2230" s="632"/>
      <c r="B2230" s="633"/>
      <c r="C2230" s="634"/>
      <c r="D2230" s="627"/>
    </row>
    <row r="2231" spans="1:4" ht="15">
      <c r="A2231" s="632"/>
      <c r="B2231" s="633"/>
      <c r="C2231" s="634"/>
      <c r="D2231" s="627"/>
    </row>
    <row r="2232" spans="1:4" ht="15">
      <c r="A2232" s="632"/>
      <c r="B2232" s="633"/>
      <c r="C2232" s="634"/>
      <c r="D2232" s="627"/>
    </row>
    <row r="2233" spans="1:4" ht="15">
      <c r="A2233" s="632"/>
      <c r="B2233" s="633"/>
      <c r="C2233" s="634"/>
      <c r="D2233" s="627"/>
    </row>
    <row r="2234" spans="1:4" ht="15">
      <c r="A2234" s="632"/>
      <c r="B2234" s="633"/>
      <c r="C2234" s="634"/>
      <c r="D2234" s="627"/>
    </row>
    <row r="2235" spans="1:4" ht="15">
      <c r="A2235" s="632"/>
      <c r="B2235" s="633"/>
      <c r="C2235" s="634"/>
      <c r="D2235" s="627"/>
    </row>
    <row r="2236" spans="1:4" ht="15">
      <c r="A2236" s="632"/>
      <c r="B2236" s="633"/>
      <c r="C2236" s="634"/>
      <c r="D2236" s="627"/>
    </row>
    <row r="2237" spans="1:4" ht="15">
      <c r="A2237" s="632"/>
      <c r="B2237" s="633"/>
      <c r="C2237" s="634"/>
      <c r="D2237" s="627"/>
    </row>
    <row r="2238" spans="1:4" ht="15">
      <c r="A2238" s="632"/>
      <c r="B2238" s="633"/>
      <c r="C2238" s="634"/>
      <c r="D2238" s="627"/>
    </row>
    <row r="2239" spans="1:4" ht="15">
      <c r="A2239" s="632"/>
      <c r="B2239" s="633"/>
      <c r="C2239" s="634"/>
      <c r="D2239" s="627"/>
    </row>
    <row r="2240" spans="1:4" ht="15">
      <c r="A2240" s="632"/>
      <c r="B2240" s="633"/>
      <c r="C2240" s="634"/>
      <c r="D2240" s="627"/>
    </row>
    <row r="2241" spans="1:4" ht="15">
      <c r="A2241" s="632"/>
      <c r="B2241" s="633"/>
      <c r="C2241" s="634"/>
      <c r="D2241" s="627"/>
    </row>
    <row r="2242" spans="1:4" ht="15">
      <c r="A2242" s="632"/>
      <c r="B2242" s="633"/>
      <c r="C2242" s="634"/>
      <c r="D2242" s="627"/>
    </row>
    <row r="2243" spans="1:4" ht="15">
      <c r="A2243" s="632"/>
      <c r="B2243" s="633"/>
      <c r="C2243" s="634"/>
      <c r="D2243" s="627"/>
    </row>
    <row r="2244" spans="1:4" ht="15">
      <c r="A2244" s="632"/>
      <c r="B2244" s="633"/>
      <c r="C2244" s="634"/>
      <c r="D2244" s="627"/>
    </row>
    <row r="2245" spans="1:4" ht="15">
      <c r="A2245" s="632"/>
      <c r="B2245" s="633"/>
      <c r="C2245" s="634"/>
      <c r="D2245" s="627"/>
    </row>
    <row r="2246" spans="1:4" ht="15">
      <c r="A2246" s="632"/>
      <c r="B2246" s="633"/>
      <c r="C2246" s="634"/>
      <c r="D2246" s="627"/>
    </row>
    <row r="2247" spans="1:4" ht="15">
      <c r="A2247" s="632"/>
      <c r="B2247" s="633"/>
      <c r="C2247" s="634"/>
      <c r="D2247" s="627"/>
    </row>
    <row r="2248" spans="1:4" ht="15">
      <c r="A2248" s="632"/>
      <c r="B2248" s="633"/>
      <c r="C2248" s="634"/>
      <c r="D2248" s="627"/>
    </row>
    <row r="2249" spans="1:4" ht="15">
      <c r="A2249" s="632"/>
      <c r="B2249" s="633"/>
      <c r="C2249" s="634"/>
      <c r="D2249" s="627"/>
    </row>
    <row r="2250" spans="1:4" ht="15">
      <c r="A2250" s="632"/>
      <c r="B2250" s="633"/>
      <c r="C2250" s="634"/>
      <c r="D2250" s="627"/>
    </row>
    <row r="2251" spans="1:4" ht="15">
      <c r="A2251" s="632"/>
      <c r="B2251" s="633"/>
      <c r="C2251" s="634"/>
      <c r="D2251" s="627"/>
    </row>
    <row r="2252" spans="1:4" ht="15">
      <c r="A2252" s="632"/>
      <c r="B2252" s="633"/>
      <c r="C2252" s="634"/>
      <c r="D2252" s="627"/>
    </row>
    <row r="2253" spans="1:4" ht="15">
      <c r="A2253" s="632"/>
      <c r="B2253" s="633"/>
      <c r="C2253" s="634"/>
      <c r="D2253" s="627"/>
    </row>
    <row r="2254" spans="1:4" ht="15">
      <c r="A2254" s="632"/>
      <c r="B2254" s="633"/>
      <c r="C2254" s="634"/>
      <c r="D2254" s="627"/>
    </row>
    <row r="2255" spans="1:4" ht="15">
      <c r="A2255" s="632"/>
      <c r="B2255" s="633"/>
      <c r="C2255" s="634"/>
      <c r="D2255" s="627"/>
    </row>
    <row r="2256" spans="1:4" ht="15">
      <c r="A2256" s="632"/>
      <c r="B2256" s="633"/>
      <c r="C2256" s="634"/>
      <c r="D2256" s="627"/>
    </row>
    <row r="2257" spans="1:4" ht="15">
      <c r="A2257" s="632"/>
      <c r="B2257" s="633"/>
      <c r="C2257" s="634"/>
      <c r="D2257" s="627"/>
    </row>
    <row r="2258" spans="1:4" ht="15">
      <c r="A2258" s="632"/>
      <c r="B2258" s="633"/>
      <c r="C2258" s="634"/>
      <c r="D2258" s="627"/>
    </row>
    <row r="2259" spans="1:4" ht="15">
      <c r="A2259" s="632"/>
      <c r="B2259" s="633"/>
      <c r="C2259" s="634"/>
      <c r="D2259" s="627"/>
    </row>
    <row r="2260" spans="1:4" ht="15">
      <c r="A2260" s="632"/>
      <c r="B2260" s="633"/>
      <c r="C2260" s="634"/>
      <c r="D2260" s="627"/>
    </row>
    <row r="2261" spans="1:4" ht="15">
      <c r="A2261" s="632"/>
      <c r="B2261" s="633"/>
      <c r="C2261" s="634"/>
      <c r="D2261" s="627"/>
    </row>
    <row r="2262" spans="1:4" ht="15">
      <c r="A2262" s="632"/>
      <c r="B2262" s="633"/>
      <c r="C2262" s="634"/>
      <c r="D2262" s="627"/>
    </row>
    <row r="2263" spans="1:4" ht="15">
      <c r="A2263" s="632"/>
      <c r="B2263" s="633"/>
      <c r="C2263" s="634"/>
      <c r="D2263" s="627"/>
    </row>
    <row r="2264" spans="1:4" ht="15">
      <c r="A2264" s="632"/>
      <c r="B2264" s="633"/>
      <c r="C2264" s="634"/>
      <c r="D2264" s="627"/>
    </row>
    <row r="2265" spans="1:4" ht="15">
      <c r="A2265" s="632"/>
      <c r="B2265" s="633"/>
      <c r="C2265" s="634"/>
      <c r="D2265" s="627"/>
    </row>
    <row r="2266" spans="1:4" ht="15">
      <c r="A2266" s="632"/>
      <c r="B2266" s="633"/>
      <c r="C2266" s="634"/>
      <c r="D2266" s="627"/>
    </row>
    <row r="2267" spans="1:4" ht="15">
      <c r="A2267" s="632"/>
      <c r="B2267" s="633"/>
      <c r="C2267" s="634"/>
      <c r="D2267" s="627"/>
    </row>
    <row r="2268" spans="1:4" ht="15">
      <c r="A2268" s="632"/>
      <c r="B2268" s="633"/>
      <c r="C2268" s="634"/>
      <c r="D2268" s="627"/>
    </row>
    <row r="2269" spans="1:4" ht="15">
      <c r="A2269" s="632"/>
      <c r="B2269" s="633"/>
      <c r="C2269" s="634"/>
      <c r="D2269" s="627"/>
    </row>
    <row r="2270" spans="1:4" ht="15">
      <c r="A2270" s="632"/>
      <c r="B2270" s="633"/>
      <c r="C2270" s="634"/>
      <c r="D2270" s="627"/>
    </row>
    <row r="2271" spans="1:4" ht="15">
      <c r="A2271" s="632"/>
      <c r="B2271" s="633"/>
      <c r="C2271" s="634"/>
      <c r="D2271" s="627"/>
    </row>
    <row r="2272" spans="1:4" ht="15">
      <c r="A2272" s="632"/>
      <c r="B2272" s="633"/>
      <c r="C2272" s="634"/>
      <c r="D2272" s="627"/>
    </row>
    <row r="2273" spans="1:4" ht="15">
      <c r="A2273" s="632"/>
      <c r="B2273" s="633"/>
      <c r="C2273" s="634"/>
      <c r="D2273" s="627"/>
    </row>
    <row r="2274" spans="1:4" ht="15">
      <c r="A2274" s="632"/>
      <c r="B2274" s="633"/>
      <c r="C2274" s="634"/>
      <c r="D2274" s="627"/>
    </row>
    <row r="2275" spans="1:4" ht="15">
      <c r="A2275" s="632"/>
      <c r="B2275" s="633"/>
      <c r="C2275" s="634"/>
      <c r="D2275" s="627"/>
    </row>
    <row r="2276" spans="1:4" ht="15">
      <c r="A2276" s="632"/>
      <c r="B2276" s="633"/>
      <c r="C2276" s="634"/>
      <c r="D2276" s="627"/>
    </row>
    <row r="2277" spans="1:4" ht="15">
      <c r="A2277" s="632"/>
      <c r="B2277" s="633"/>
      <c r="C2277" s="634"/>
      <c r="D2277" s="627"/>
    </row>
    <row r="2278" spans="1:4" ht="15">
      <c r="A2278" s="632"/>
      <c r="B2278" s="633"/>
      <c r="C2278" s="634"/>
      <c r="D2278" s="627"/>
    </row>
    <row r="2279" spans="1:4" ht="15">
      <c r="A2279" s="632"/>
      <c r="B2279" s="633"/>
      <c r="C2279" s="634"/>
      <c r="D2279" s="627"/>
    </row>
    <row r="2280" spans="1:4" ht="15">
      <c r="A2280" s="632"/>
      <c r="B2280" s="633"/>
      <c r="C2280" s="634"/>
      <c r="D2280" s="627"/>
    </row>
    <row r="2281" spans="1:4" ht="15">
      <c r="A2281" s="632"/>
      <c r="B2281" s="633"/>
      <c r="C2281" s="634"/>
      <c r="D2281" s="627"/>
    </row>
    <row r="2282" spans="1:4" ht="15">
      <c r="A2282" s="632"/>
      <c r="B2282" s="633"/>
      <c r="C2282" s="634"/>
      <c r="D2282" s="627"/>
    </row>
    <row r="2283" spans="1:4" ht="15">
      <c r="A2283" s="632"/>
      <c r="B2283" s="633"/>
      <c r="C2283" s="634"/>
      <c r="D2283" s="627"/>
    </row>
    <row r="2284" spans="1:4" ht="15">
      <c r="A2284" s="632"/>
      <c r="B2284" s="633"/>
      <c r="C2284" s="634"/>
      <c r="D2284" s="627"/>
    </row>
    <row r="2285" spans="1:4" ht="15">
      <c r="A2285" s="632"/>
      <c r="B2285" s="633"/>
      <c r="C2285" s="634"/>
      <c r="D2285" s="627"/>
    </row>
    <row r="2286" spans="1:4" ht="15">
      <c r="A2286" s="632"/>
      <c r="B2286" s="633"/>
      <c r="C2286" s="634"/>
      <c r="D2286" s="627"/>
    </row>
    <row r="2287" spans="1:4" ht="15">
      <c r="A2287" s="632"/>
      <c r="B2287" s="633"/>
      <c r="C2287" s="634"/>
      <c r="D2287" s="627"/>
    </row>
    <row r="2288" spans="1:4" ht="15">
      <c r="A2288" s="632"/>
      <c r="B2288" s="633"/>
      <c r="C2288" s="634"/>
      <c r="D2288" s="627"/>
    </row>
    <row r="2289" spans="1:4" ht="15">
      <c r="A2289" s="632"/>
      <c r="B2289" s="633"/>
      <c r="C2289" s="634"/>
      <c r="D2289" s="627"/>
    </row>
    <row r="2290" spans="1:4" ht="15">
      <c r="A2290" s="632"/>
      <c r="B2290" s="633"/>
      <c r="C2290" s="634"/>
      <c r="D2290" s="627"/>
    </row>
    <row r="2291" spans="1:4" ht="15">
      <c r="A2291" s="632"/>
      <c r="B2291" s="633"/>
      <c r="C2291" s="634"/>
      <c r="D2291" s="627"/>
    </row>
    <row r="2292" spans="1:4" ht="15">
      <c r="A2292" s="632"/>
      <c r="B2292" s="633"/>
      <c r="C2292" s="634"/>
      <c r="D2292" s="627"/>
    </row>
    <row r="2293" spans="1:4" ht="15">
      <c r="A2293" s="632"/>
      <c r="B2293" s="633"/>
      <c r="C2293" s="634"/>
      <c r="D2293" s="627"/>
    </row>
    <row r="2294" spans="1:4" ht="15">
      <c r="A2294" s="632"/>
      <c r="B2294" s="633"/>
      <c r="C2294" s="634"/>
      <c r="D2294" s="627"/>
    </row>
    <row r="2295" spans="1:4" ht="15">
      <c r="A2295" s="632"/>
      <c r="B2295" s="633"/>
      <c r="C2295" s="634"/>
      <c r="D2295" s="627"/>
    </row>
    <row r="2296" spans="1:4" ht="15">
      <c r="A2296" s="632"/>
      <c r="B2296" s="633"/>
      <c r="C2296" s="634"/>
      <c r="D2296" s="627"/>
    </row>
    <row r="2297" spans="1:4" ht="15">
      <c r="A2297" s="632"/>
      <c r="B2297" s="633"/>
      <c r="C2297" s="634"/>
      <c r="D2297" s="627"/>
    </row>
    <row r="2298" spans="1:4" ht="15">
      <c r="A2298" s="632"/>
      <c r="B2298" s="633"/>
      <c r="C2298" s="634"/>
      <c r="D2298" s="627"/>
    </row>
    <row r="2299" spans="1:4" ht="15">
      <c r="A2299" s="632"/>
      <c r="B2299" s="633"/>
      <c r="C2299" s="634"/>
      <c r="D2299" s="627"/>
    </row>
    <row r="2300" spans="1:4" ht="15">
      <c r="A2300" s="632"/>
      <c r="B2300" s="633"/>
      <c r="C2300" s="634"/>
      <c r="D2300" s="627"/>
    </row>
    <row r="2301" spans="1:4" ht="15">
      <c r="A2301" s="632"/>
      <c r="B2301" s="633"/>
      <c r="C2301" s="634"/>
      <c r="D2301" s="627"/>
    </row>
    <row r="2302" spans="1:4" ht="15">
      <c r="A2302" s="632"/>
      <c r="B2302" s="633"/>
      <c r="C2302" s="634"/>
      <c r="D2302" s="627"/>
    </row>
    <row r="2303" spans="1:4" ht="15">
      <c r="A2303" s="632"/>
      <c r="B2303" s="633"/>
      <c r="C2303" s="634"/>
      <c r="D2303" s="627"/>
    </row>
    <row r="2304" spans="1:4" ht="15">
      <c r="A2304" s="632"/>
      <c r="B2304" s="633"/>
      <c r="C2304" s="634"/>
      <c r="D2304" s="627"/>
    </row>
    <row r="2305" spans="1:4" ht="15">
      <c r="A2305" s="632"/>
      <c r="B2305" s="633"/>
      <c r="C2305" s="634"/>
      <c r="D2305" s="627"/>
    </row>
    <row r="2306" spans="1:4" ht="15">
      <c r="A2306" s="632"/>
      <c r="B2306" s="633"/>
      <c r="C2306" s="634"/>
      <c r="D2306" s="627"/>
    </row>
    <row r="2307" spans="1:4" ht="15">
      <c r="A2307" s="632"/>
      <c r="B2307" s="633"/>
      <c r="C2307" s="634"/>
      <c r="D2307" s="627"/>
    </row>
    <row r="2308" spans="1:4" ht="15">
      <c r="A2308" s="632"/>
      <c r="B2308" s="633"/>
      <c r="C2308" s="634"/>
      <c r="D2308" s="627"/>
    </row>
    <row r="2309" spans="1:4" ht="15">
      <c r="A2309" s="632"/>
      <c r="B2309" s="633"/>
      <c r="C2309" s="634"/>
      <c r="D2309" s="627"/>
    </row>
    <row r="2310" spans="1:4" ht="15">
      <c r="A2310" s="632"/>
      <c r="B2310" s="633"/>
      <c r="C2310" s="634"/>
      <c r="D2310" s="627"/>
    </row>
    <row r="2311" spans="1:4" ht="15">
      <c r="A2311" s="632"/>
      <c r="B2311" s="633"/>
      <c r="C2311" s="634"/>
      <c r="D2311" s="627"/>
    </row>
    <row r="2312" spans="1:4" ht="15">
      <c r="A2312" s="632"/>
      <c r="B2312" s="633"/>
      <c r="C2312" s="634"/>
      <c r="D2312" s="627"/>
    </row>
    <row r="2313" spans="1:4" ht="15">
      <c r="A2313" s="632"/>
      <c r="B2313" s="633"/>
      <c r="C2313" s="634"/>
      <c r="D2313" s="627"/>
    </row>
    <row r="2314" spans="1:4" ht="15">
      <c r="A2314" s="632"/>
      <c r="B2314" s="633"/>
      <c r="C2314" s="634"/>
      <c r="D2314" s="627"/>
    </row>
    <row r="2315" spans="1:4" ht="15">
      <c r="A2315" s="632"/>
      <c r="B2315" s="633"/>
      <c r="C2315" s="634"/>
      <c r="D2315" s="627"/>
    </row>
    <row r="2316" spans="1:4" ht="15">
      <c r="A2316" s="632"/>
      <c r="B2316" s="633"/>
      <c r="C2316" s="634"/>
      <c r="D2316" s="627"/>
    </row>
    <row r="2317" spans="1:4" ht="15">
      <c r="A2317" s="632"/>
      <c r="B2317" s="633"/>
      <c r="C2317" s="634"/>
      <c r="D2317" s="627"/>
    </row>
    <row r="2318" spans="1:4" ht="15">
      <c r="A2318" s="632"/>
      <c r="B2318" s="633"/>
      <c r="C2318" s="634"/>
      <c r="D2318" s="627"/>
    </row>
    <row r="2319" spans="1:4" ht="15">
      <c r="A2319" s="632"/>
      <c r="B2319" s="633"/>
      <c r="C2319" s="634"/>
      <c r="D2319" s="627"/>
    </row>
    <row r="2320" spans="1:4" ht="15">
      <c r="A2320" s="632"/>
      <c r="B2320" s="633"/>
      <c r="C2320" s="634"/>
      <c r="D2320" s="627"/>
    </row>
    <row r="2321" spans="1:4" ht="15">
      <c r="A2321" s="632"/>
      <c r="B2321" s="633"/>
      <c r="C2321" s="634"/>
      <c r="D2321" s="627"/>
    </row>
    <row r="2322" spans="1:4" ht="15">
      <c r="A2322" s="632"/>
      <c r="B2322" s="633"/>
      <c r="C2322" s="634"/>
      <c r="D2322" s="627"/>
    </row>
    <row r="2323" spans="1:4" ht="15">
      <c r="A2323" s="632"/>
      <c r="B2323" s="633"/>
      <c r="C2323" s="634"/>
      <c r="D2323" s="627"/>
    </row>
    <row r="2324" spans="1:4" ht="15">
      <c r="A2324" s="632"/>
      <c r="B2324" s="633"/>
      <c r="C2324" s="634"/>
      <c r="D2324" s="627"/>
    </row>
    <row r="2325" spans="1:4" ht="15">
      <c r="A2325" s="632"/>
      <c r="B2325" s="633"/>
      <c r="C2325" s="634"/>
      <c r="D2325" s="627"/>
    </row>
    <row r="2326" spans="1:4" ht="15">
      <c r="A2326" s="632"/>
      <c r="B2326" s="633"/>
      <c r="C2326" s="634"/>
      <c r="D2326" s="627"/>
    </row>
    <row r="2327" spans="1:4" ht="15">
      <c r="A2327" s="632"/>
      <c r="B2327" s="633"/>
      <c r="C2327" s="634"/>
      <c r="D2327" s="627"/>
    </row>
    <row r="2328" spans="1:4" ht="15">
      <c r="A2328" s="632"/>
      <c r="B2328" s="633"/>
      <c r="C2328" s="634"/>
      <c r="D2328" s="627"/>
    </row>
    <row r="2329" spans="1:4" ht="15">
      <c r="A2329" s="632"/>
      <c r="B2329" s="633"/>
      <c r="C2329" s="634"/>
      <c r="D2329" s="627"/>
    </row>
    <row r="2330" spans="1:4" ht="15">
      <c r="A2330" s="632"/>
      <c r="B2330" s="633"/>
      <c r="C2330" s="634"/>
      <c r="D2330" s="627"/>
    </row>
    <row r="2331" spans="1:4" ht="15">
      <c r="A2331" s="632"/>
      <c r="B2331" s="633"/>
      <c r="C2331" s="634"/>
      <c r="D2331" s="627"/>
    </row>
    <row r="2332" spans="1:4" ht="15">
      <c r="A2332" s="632"/>
      <c r="B2332" s="633"/>
      <c r="C2332" s="634"/>
      <c r="D2332" s="627"/>
    </row>
    <row r="2333" spans="1:4" ht="15">
      <c r="A2333" s="632"/>
      <c r="B2333" s="633"/>
      <c r="C2333" s="634"/>
      <c r="D2333" s="627"/>
    </row>
    <row r="2334" spans="1:4" ht="15">
      <c r="A2334" s="632"/>
      <c r="B2334" s="633"/>
      <c r="C2334" s="634"/>
      <c r="D2334" s="627"/>
    </row>
    <row r="2335" spans="1:4" ht="15">
      <c r="A2335" s="632"/>
      <c r="B2335" s="633"/>
      <c r="C2335" s="634"/>
      <c r="D2335" s="627"/>
    </row>
    <row r="2336" spans="1:4" ht="15">
      <c r="A2336" s="632"/>
      <c r="B2336" s="633"/>
      <c r="C2336" s="634"/>
      <c r="D2336" s="627"/>
    </row>
    <row r="2337" spans="1:4" ht="15">
      <c r="A2337" s="632"/>
      <c r="B2337" s="633"/>
      <c r="C2337" s="634"/>
      <c r="D2337" s="627"/>
    </row>
    <row r="2338" spans="1:4" ht="15">
      <c r="A2338" s="632"/>
      <c r="B2338" s="633"/>
      <c r="C2338" s="634"/>
      <c r="D2338" s="627"/>
    </row>
    <row r="2339" spans="1:4" ht="15">
      <c r="A2339" s="632"/>
      <c r="B2339" s="633"/>
      <c r="C2339" s="634"/>
      <c r="D2339" s="627"/>
    </row>
    <row r="2340" spans="1:4" ht="15">
      <c r="A2340" s="632"/>
      <c r="B2340" s="633"/>
      <c r="C2340" s="634"/>
      <c r="D2340" s="627"/>
    </row>
    <row r="2341" spans="1:4" ht="15">
      <c r="A2341" s="632"/>
      <c r="B2341" s="633"/>
      <c r="C2341" s="634"/>
      <c r="D2341" s="627"/>
    </row>
    <row r="2342" spans="1:4" ht="15">
      <c r="A2342" s="632"/>
      <c r="B2342" s="633"/>
      <c r="C2342" s="634"/>
      <c r="D2342" s="627"/>
    </row>
    <row r="2343" spans="1:4" ht="15">
      <c r="A2343" s="632"/>
      <c r="B2343" s="633"/>
      <c r="C2343" s="634"/>
      <c r="D2343" s="627"/>
    </row>
    <row r="2344" spans="1:4" ht="15">
      <c r="A2344" s="632"/>
      <c r="B2344" s="633"/>
      <c r="C2344" s="634"/>
      <c r="D2344" s="627"/>
    </row>
    <row r="2345" spans="1:4" ht="15">
      <c r="A2345" s="632"/>
      <c r="B2345" s="633"/>
      <c r="C2345" s="634"/>
      <c r="D2345" s="627"/>
    </row>
    <row r="2346" spans="1:4" ht="15">
      <c r="A2346" s="632"/>
      <c r="B2346" s="633"/>
      <c r="C2346" s="634"/>
      <c r="D2346" s="627"/>
    </row>
    <row r="2347" spans="1:4" ht="15">
      <c r="A2347" s="632"/>
      <c r="B2347" s="633"/>
      <c r="C2347" s="634"/>
      <c r="D2347" s="627"/>
    </row>
    <row r="2348" spans="1:4" ht="15">
      <c r="A2348" s="632"/>
      <c r="B2348" s="633"/>
      <c r="C2348" s="634"/>
      <c r="D2348" s="627"/>
    </row>
    <row r="2349" spans="1:4" ht="15">
      <c r="A2349" s="632"/>
      <c r="B2349" s="633"/>
      <c r="C2349" s="634"/>
      <c r="D2349" s="627"/>
    </row>
    <row r="2350" spans="1:4" ht="15">
      <c r="A2350" s="632"/>
      <c r="B2350" s="633"/>
      <c r="C2350" s="634"/>
      <c r="D2350" s="627"/>
    </row>
    <row r="2351" spans="1:4" ht="15">
      <c r="A2351" s="632"/>
      <c r="B2351" s="633"/>
      <c r="C2351" s="634"/>
      <c r="D2351" s="627"/>
    </row>
    <row r="2352" spans="1:4" ht="15">
      <c r="A2352" s="632"/>
      <c r="B2352" s="633"/>
      <c r="C2352" s="634"/>
      <c r="D2352" s="627"/>
    </row>
    <row r="2353" spans="1:4" ht="15">
      <c r="A2353" s="632"/>
      <c r="B2353" s="633"/>
      <c r="C2353" s="634"/>
      <c r="D2353" s="627"/>
    </row>
    <row r="2354" spans="1:4" ht="15">
      <c r="A2354" s="632"/>
      <c r="B2354" s="633"/>
      <c r="C2354" s="634"/>
      <c r="D2354" s="627"/>
    </row>
    <row r="2355" spans="1:4" ht="15">
      <c r="A2355" s="632"/>
      <c r="B2355" s="633"/>
      <c r="C2355" s="634"/>
      <c r="D2355" s="627"/>
    </row>
    <row r="2356" spans="1:4" ht="15">
      <c r="A2356" s="632"/>
      <c r="B2356" s="633"/>
      <c r="C2356" s="634"/>
      <c r="D2356" s="627"/>
    </row>
    <row r="2357" spans="1:4" ht="15">
      <c r="A2357" s="632"/>
      <c r="B2357" s="633"/>
      <c r="C2357" s="634"/>
      <c r="D2357" s="627"/>
    </row>
    <row r="2358" spans="1:4" ht="15">
      <c r="A2358" s="632"/>
      <c r="B2358" s="633"/>
      <c r="C2358" s="634"/>
      <c r="D2358" s="627"/>
    </row>
    <row r="2359" spans="1:4" ht="15">
      <c r="A2359" s="632"/>
      <c r="B2359" s="633"/>
      <c r="C2359" s="634"/>
      <c r="D2359" s="627"/>
    </row>
    <row r="2360" spans="1:4" ht="15">
      <c r="A2360" s="632"/>
      <c r="B2360" s="633"/>
      <c r="C2360" s="634"/>
      <c r="D2360" s="627"/>
    </row>
    <row r="2361" spans="1:4" ht="15">
      <c r="A2361" s="632"/>
      <c r="B2361" s="633"/>
      <c r="C2361" s="634"/>
      <c r="D2361" s="627"/>
    </row>
    <row r="2362" spans="1:4" ht="15">
      <c r="A2362" s="632"/>
      <c r="B2362" s="633"/>
      <c r="C2362" s="634"/>
      <c r="D2362" s="627"/>
    </row>
    <row r="2363" spans="1:4" ht="15">
      <c r="A2363" s="632"/>
      <c r="B2363" s="633"/>
      <c r="C2363" s="634"/>
      <c r="D2363" s="627"/>
    </row>
    <row r="2364" spans="1:4" ht="15">
      <c r="A2364" s="632"/>
      <c r="B2364" s="633"/>
      <c r="C2364" s="634"/>
      <c r="D2364" s="627"/>
    </row>
    <row r="2365" spans="1:4" ht="15">
      <c r="A2365" s="632"/>
      <c r="B2365" s="633"/>
      <c r="C2365" s="634"/>
      <c r="D2365" s="627"/>
    </row>
    <row r="2366" spans="1:4" ht="15">
      <c r="A2366" s="632"/>
      <c r="B2366" s="633"/>
      <c r="C2366" s="634"/>
      <c r="D2366" s="627"/>
    </row>
    <row r="2367" spans="1:4" ht="15">
      <c r="A2367" s="632"/>
      <c r="B2367" s="633"/>
      <c r="C2367" s="634"/>
      <c r="D2367" s="627"/>
    </row>
    <row r="2368" spans="1:4" ht="15">
      <c r="A2368" s="632"/>
      <c r="B2368" s="633"/>
      <c r="C2368" s="634"/>
      <c r="D2368" s="627"/>
    </row>
    <row r="2369" spans="1:4" ht="15">
      <c r="A2369" s="632"/>
      <c r="B2369" s="633"/>
      <c r="C2369" s="634"/>
      <c r="D2369" s="627"/>
    </row>
    <row r="2370" spans="1:4" ht="15">
      <c r="A2370" s="632"/>
      <c r="B2370" s="633"/>
      <c r="C2370" s="634"/>
      <c r="D2370" s="627"/>
    </row>
    <row r="2371" spans="1:4" ht="15">
      <c r="A2371" s="632"/>
      <c r="B2371" s="633"/>
      <c r="C2371" s="634"/>
      <c r="D2371" s="627"/>
    </row>
    <row r="2372" spans="1:4" ht="15">
      <c r="A2372" s="632"/>
      <c r="B2372" s="633"/>
      <c r="C2372" s="634"/>
      <c r="D2372" s="627"/>
    </row>
    <row r="2373" spans="1:4" ht="15">
      <c r="A2373" s="632"/>
      <c r="B2373" s="633"/>
      <c r="C2373" s="634"/>
      <c r="D2373" s="627"/>
    </row>
    <row r="2374" spans="1:4" ht="15">
      <c r="A2374" s="632"/>
      <c r="B2374" s="633"/>
      <c r="C2374" s="634"/>
      <c r="D2374" s="627"/>
    </row>
    <row r="2375" spans="1:4" ht="15">
      <c r="A2375" s="632"/>
      <c r="B2375" s="633"/>
      <c r="C2375" s="634"/>
      <c r="D2375" s="627"/>
    </row>
    <row r="2376" spans="1:4" ht="15">
      <c r="A2376" s="632"/>
      <c r="B2376" s="633"/>
      <c r="C2376" s="634"/>
      <c r="D2376" s="627"/>
    </row>
    <row r="2377" spans="1:4" ht="15">
      <c r="A2377" s="632"/>
      <c r="B2377" s="633"/>
      <c r="C2377" s="634"/>
      <c r="D2377" s="627"/>
    </row>
    <row r="2378" spans="1:4" ht="15">
      <c r="A2378" s="632"/>
      <c r="B2378" s="633"/>
      <c r="C2378" s="634"/>
      <c r="D2378" s="627"/>
    </row>
    <row r="2379" spans="1:4" ht="15">
      <c r="A2379" s="632"/>
      <c r="B2379" s="633"/>
      <c r="C2379" s="634"/>
      <c r="D2379" s="627"/>
    </row>
    <row r="2380" spans="1:4" ht="15">
      <c r="A2380" s="632"/>
      <c r="B2380" s="633"/>
      <c r="C2380" s="634"/>
      <c r="D2380" s="627"/>
    </row>
    <row r="2381" spans="1:4" ht="15">
      <c r="A2381" s="632"/>
      <c r="B2381" s="633"/>
      <c r="C2381" s="634"/>
      <c r="D2381" s="627"/>
    </row>
    <row r="2382" spans="1:4" ht="15">
      <c r="A2382" s="632"/>
      <c r="B2382" s="633"/>
      <c r="C2382" s="634"/>
      <c r="D2382" s="627"/>
    </row>
    <row r="2383" spans="1:4" ht="15">
      <c r="A2383" s="632"/>
      <c r="B2383" s="633"/>
      <c r="C2383" s="634"/>
      <c r="D2383" s="627"/>
    </row>
    <row r="2384" spans="1:4" ht="15">
      <c r="A2384" s="632"/>
      <c r="B2384" s="633"/>
      <c r="C2384" s="634"/>
      <c r="D2384" s="627"/>
    </row>
    <row r="2385" spans="1:4" ht="15">
      <c r="A2385" s="632"/>
      <c r="B2385" s="633"/>
      <c r="C2385" s="634"/>
      <c r="D2385" s="627"/>
    </row>
    <row r="2386" spans="1:4" ht="15">
      <c r="A2386" s="632"/>
      <c r="B2386" s="633"/>
      <c r="C2386" s="634"/>
      <c r="D2386" s="627"/>
    </row>
    <row r="2387" spans="1:4" ht="15">
      <c r="A2387" s="632"/>
      <c r="B2387" s="633"/>
      <c r="C2387" s="634"/>
      <c r="D2387" s="627"/>
    </row>
    <row r="2388" spans="1:4" ht="15">
      <c r="A2388" s="632"/>
      <c r="B2388" s="633"/>
      <c r="C2388" s="634"/>
      <c r="D2388" s="627"/>
    </row>
    <row r="2389" spans="1:4" ht="15">
      <c r="A2389" s="632"/>
      <c r="B2389" s="633"/>
      <c r="C2389" s="634"/>
      <c r="D2389" s="627"/>
    </row>
    <row r="2390" spans="1:4" ht="15">
      <c r="A2390" s="632"/>
      <c r="B2390" s="633"/>
      <c r="C2390" s="634"/>
      <c r="D2390" s="627"/>
    </row>
    <row r="2391" spans="1:4" ht="15">
      <c r="A2391" s="632"/>
      <c r="B2391" s="633"/>
      <c r="C2391" s="634"/>
      <c r="D2391" s="627"/>
    </row>
    <row r="2392" spans="1:4" ht="15">
      <c r="A2392" s="632"/>
      <c r="B2392" s="633"/>
      <c r="C2392" s="634"/>
      <c r="D2392" s="627"/>
    </row>
    <row r="2393" spans="1:4" ht="15">
      <c r="A2393" s="632"/>
      <c r="B2393" s="633"/>
      <c r="C2393" s="634"/>
      <c r="D2393" s="627"/>
    </row>
    <row r="2394" spans="1:4" ht="15">
      <c r="A2394" s="632"/>
      <c r="B2394" s="633"/>
      <c r="C2394" s="634"/>
      <c r="D2394" s="627"/>
    </row>
    <row r="2395" spans="1:4" ht="15">
      <c r="A2395" s="632"/>
      <c r="B2395" s="633"/>
      <c r="C2395" s="634"/>
      <c r="D2395" s="627"/>
    </row>
    <row r="2396" spans="1:4" ht="15">
      <c r="A2396" s="632"/>
      <c r="B2396" s="633"/>
      <c r="C2396" s="634"/>
      <c r="D2396" s="627"/>
    </row>
    <row r="2397" spans="1:4" ht="15">
      <c r="A2397" s="632"/>
      <c r="B2397" s="633"/>
      <c r="C2397" s="634"/>
      <c r="D2397" s="627"/>
    </row>
    <row r="2398" spans="1:4" ht="15">
      <c r="A2398" s="632"/>
      <c r="B2398" s="633"/>
      <c r="C2398" s="634"/>
      <c r="D2398" s="627"/>
    </row>
    <row r="2399" spans="1:4" ht="15">
      <c r="A2399" s="632"/>
      <c r="B2399" s="633"/>
      <c r="C2399" s="634"/>
      <c r="D2399" s="627"/>
    </row>
    <row r="2400" spans="1:4" ht="15">
      <c r="A2400" s="632"/>
      <c r="B2400" s="633"/>
      <c r="C2400" s="634"/>
      <c r="D2400" s="627"/>
    </row>
    <row r="2401" spans="1:4" ht="15">
      <c r="A2401" s="632"/>
      <c r="B2401" s="633"/>
      <c r="C2401" s="634"/>
      <c r="D2401" s="627"/>
    </row>
    <row r="2402" spans="1:4" ht="15">
      <c r="A2402" s="632"/>
      <c r="B2402" s="633"/>
      <c r="C2402" s="634"/>
      <c r="D2402" s="627"/>
    </row>
    <row r="2403" spans="1:4" ht="15">
      <c r="A2403" s="632"/>
      <c r="B2403" s="633"/>
      <c r="C2403" s="634"/>
      <c r="D2403" s="627"/>
    </row>
    <row r="2404" spans="1:4" ht="15">
      <c r="A2404" s="632"/>
      <c r="B2404" s="633"/>
      <c r="C2404" s="634"/>
      <c r="D2404" s="627"/>
    </row>
    <row r="2405" spans="1:4" ht="15">
      <c r="A2405" s="632"/>
      <c r="B2405" s="633"/>
      <c r="C2405" s="634"/>
      <c r="D2405" s="627"/>
    </row>
    <row r="2406" spans="1:4" ht="15">
      <c r="A2406" s="632"/>
      <c r="B2406" s="633"/>
      <c r="C2406" s="634"/>
      <c r="D2406" s="627"/>
    </row>
    <row r="2407" spans="1:4" ht="15">
      <c r="A2407" s="632"/>
      <c r="B2407" s="633"/>
      <c r="C2407" s="634"/>
      <c r="D2407" s="627"/>
    </row>
    <row r="2408" spans="1:4" ht="15">
      <c r="A2408" s="632"/>
      <c r="B2408" s="633"/>
      <c r="C2408" s="634"/>
      <c r="D2408" s="627"/>
    </row>
    <row r="2409" spans="1:4" ht="15">
      <c r="A2409" s="632"/>
      <c r="B2409" s="633"/>
      <c r="C2409" s="634"/>
      <c r="D2409" s="627"/>
    </row>
    <row r="2410" spans="1:4" ht="15">
      <c r="A2410" s="632"/>
      <c r="B2410" s="633"/>
      <c r="C2410" s="634"/>
      <c r="D2410" s="627"/>
    </row>
    <row r="2411" spans="1:4" ht="15">
      <c r="A2411" s="632"/>
      <c r="B2411" s="633"/>
      <c r="C2411" s="634"/>
      <c r="D2411" s="627"/>
    </row>
    <row r="2412" spans="1:4" ht="15">
      <c r="A2412" s="632"/>
      <c r="B2412" s="633"/>
      <c r="C2412" s="634"/>
      <c r="D2412" s="627"/>
    </row>
    <row r="2413" spans="1:4" ht="15">
      <c r="A2413" s="632"/>
      <c r="B2413" s="633"/>
      <c r="C2413" s="634"/>
      <c r="D2413" s="627"/>
    </row>
    <row r="2414" spans="1:4" ht="15">
      <c r="A2414" s="632"/>
      <c r="B2414" s="633"/>
      <c r="C2414" s="634"/>
      <c r="D2414" s="627"/>
    </row>
    <row r="2415" spans="1:4" ht="15">
      <c r="A2415" s="632"/>
      <c r="B2415" s="633"/>
      <c r="C2415" s="634"/>
      <c r="D2415" s="627"/>
    </row>
    <row r="2416" spans="1:4" ht="15">
      <c r="A2416" s="632"/>
      <c r="B2416" s="633"/>
      <c r="C2416" s="634"/>
      <c r="D2416" s="627"/>
    </row>
    <row r="2417" spans="1:4" ht="15">
      <c r="A2417" s="632"/>
      <c r="B2417" s="633"/>
      <c r="C2417" s="634"/>
      <c r="D2417" s="627"/>
    </row>
    <row r="2418" spans="1:4" ht="15">
      <c r="A2418" s="632"/>
      <c r="B2418" s="633"/>
      <c r="C2418" s="634"/>
      <c r="D2418" s="627"/>
    </row>
    <row r="2419" spans="1:4" ht="15">
      <c r="A2419" s="632"/>
      <c r="B2419" s="633"/>
      <c r="C2419" s="634"/>
      <c r="D2419" s="627"/>
    </row>
    <row r="2420" spans="1:4" ht="15">
      <c r="A2420" s="632"/>
      <c r="B2420" s="633"/>
      <c r="C2420" s="634"/>
      <c r="D2420" s="627"/>
    </row>
    <row r="2421" spans="1:4" ht="15">
      <c r="A2421" s="632"/>
      <c r="B2421" s="633"/>
      <c r="C2421" s="634"/>
      <c r="D2421" s="627"/>
    </row>
    <row r="2422" spans="1:4" ht="15">
      <c r="A2422" s="632"/>
      <c r="B2422" s="633"/>
      <c r="C2422" s="634"/>
      <c r="D2422" s="627"/>
    </row>
    <row r="2423" spans="1:4" ht="15">
      <c r="A2423" s="632"/>
      <c r="B2423" s="633"/>
      <c r="C2423" s="634"/>
      <c r="D2423" s="627"/>
    </row>
    <row r="2424" spans="1:4" ht="15">
      <c r="A2424" s="632"/>
      <c r="B2424" s="633"/>
      <c r="C2424" s="634"/>
      <c r="D2424" s="627"/>
    </row>
    <row r="2425" spans="1:4" ht="15">
      <c r="A2425" s="632"/>
      <c r="B2425" s="633"/>
      <c r="C2425" s="634"/>
      <c r="D2425" s="627"/>
    </row>
    <row r="2426" spans="1:4" ht="15">
      <c r="A2426" s="632"/>
      <c r="B2426" s="633"/>
      <c r="C2426" s="634"/>
      <c r="D2426" s="627"/>
    </row>
    <row r="2427" spans="1:4" ht="15">
      <c r="A2427" s="632"/>
      <c r="B2427" s="633"/>
      <c r="C2427" s="634"/>
      <c r="D2427" s="627"/>
    </row>
    <row r="2428" spans="1:4" ht="15">
      <c r="A2428" s="632"/>
      <c r="B2428" s="633"/>
      <c r="C2428" s="634"/>
      <c r="D2428" s="627"/>
    </row>
    <row r="2429" spans="1:4" ht="15">
      <c r="A2429" s="632"/>
      <c r="B2429" s="633"/>
      <c r="C2429" s="634"/>
      <c r="D2429" s="627"/>
    </row>
    <row r="2430" spans="1:4" ht="15">
      <c r="A2430" s="632"/>
      <c r="B2430" s="633"/>
      <c r="C2430" s="634"/>
      <c r="D2430" s="627"/>
    </row>
    <row r="2431" spans="1:4" ht="15">
      <c r="A2431" s="632"/>
      <c r="B2431" s="633"/>
      <c r="C2431" s="634"/>
      <c r="D2431" s="627"/>
    </row>
    <row r="2432" spans="1:4" ht="15">
      <c r="A2432" s="632"/>
      <c r="B2432" s="633"/>
      <c r="C2432" s="634"/>
      <c r="D2432" s="627"/>
    </row>
    <row r="2433" spans="1:4" ht="15">
      <c r="A2433" s="632"/>
      <c r="B2433" s="633"/>
      <c r="C2433" s="634"/>
      <c r="D2433" s="627"/>
    </row>
    <row r="2434" spans="1:4" ht="15">
      <c r="A2434" s="632"/>
      <c r="B2434" s="633"/>
      <c r="C2434" s="634"/>
      <c r="D2434" s="627"/>
    </row>
    <row r="2435" spans="1:4" ht="15">
      <c r="A2435" s="632"/>
      <c r="B2435" s="633"/>
      <c r="C2435" s="634"/>
      <c r="D2435" s="627"/>
    </row>
    <row r="2436" spans="1:4" ht="15">
      <c r="A2436" s="632"/>
      <c r="B2436" s="633"/>
      <c r="C2436" s="634"/>
      <c r="D2436" s="627"/>
    </row>
    <row r="2437" spans="1:4" ht="15">
      <c r="A2437" s="632"/>
      <c r="B2437" s="633"/>
      <c r="C2437" s="634"/>
      <c r="D2437" s="627"/>
    </row>
    <row r="2438" spans="1:4" ht="15">
      <c r="A2438" s="632"/>
      <c r="B2438" s="633"/>
      <c r="C2438" s="634"/>
      <c r="D2438" s="627"/>
    </row>
    <row r="2439" spans="1:4" ht="15">
      <c r="A2439" s="632"/>
      <c r="B2439" s="633"/>
      <c r="C2439" s="634"/>
      <c r="D2439" s="627"/>
    </row>
    <row r="2440" spans="1:4" ht="15">
      <c r="A2440" s="632"/>
      <c r="B2440" s="633"/>
      <c r="C2440" s="634"/>
      <c r="D2440" s="627"/>
    </row>
    <row r="2441" spans="1:4" ht="15">
      <c r="A2441" s="632"/>
      <c r="B2441" s="633"/>
      <c r="C2441" s="634"/>
      <c r="D2441" s="627"/>
    </row>
    <row r="2442" spans="1:4" ht="15">
      <c r="A2442" s="632"/>
      <c r="B2442" s="633"/>
      <c r="C2442" s="634"/>
      <c r="D2442" s="627"/>
    </row>
    <row r="2443" spans="1:4" ht="15">
      <c r="A2443" s="632"/>
      <c r="B2443" s="633"/>
      <c r="C2443" s="634"/>
      <c r="D2443" s="627"/>
    </row>
    <row r="2444" spans="1:4" ht="15">
      <c r="A2444" s="632"/>
      <c r="B2444" s="633"/>
      <c r="C2444" s="634"/>
      <c r="D2444" s="627"/>
    </row>
    <row r="2445" spans="1:4" ht="15">
      <c r="A2445" s="632"/>
      <c r="B2445" s="633"/>
      <c r="C2445" s="634"/>
      <c r="D2445" s="627"/>
    </row>
    <row r="2446" spans="1:4" ht="15">
      <c r="A2446" s="632"/>
      <c r="B2446" s="633"/>
      <c r="C2446" s="634"/>
      <c r="D2446" s="627"/>
    </row>
    <row r="2447" spans="1:4" ht="15">
      <c r="A2447" s="632"/>
      <c r="B2447" s="633"/>
      <c r="C2447" s="634"/>
      <c r="D2447" s="627"/>
    </row>
    <row r="2448" spans="1:4" ht="15">
      <c r="A2448" s="632"/>
      <c r="B2448" s="633"/>
      <c r="C2448" s="634"/>
      <c r="D2448" s="627"/>
    </row>
    <row r="2449" spans="1:4" ht="15">
      <c r="A2449" s="632"/>
      <c r="B2449" s="633"/>
      <c r="C2449" s="634"/>
      <c r="D2449" s="627"/>
    </row>
    <row r="2450" spans="1:4" ht="15">
      <c r="A2450" s="632"/>
      <c r="B2450" s="633"/>
      <c r="C2450" s="634"/>
      <c r="D2450" s="627"/>
    </row>
    <row r="2451" spans="1:4" ht="15">
      <c r="A2451" s="632"/>
      <c r="B2451" s="633"/>
      <c r="C2451" s="634"/>
      <c r="D2451" s="627"/>
    </row>
    <row r="2452" spans="1:4" ht="15">
      <c r="A2452" s="632"/>
      <c r="B2452" s="633"/>
      <c r="C2452" s="634"/>
      <c r="D2452" s="627"/>
    </row>
    <row r="2453" spans="1:4" ht="15">
      <c r="A2453" s="632"/>
      <c r="B2453" s="633"/>
      <c r="C2453" s="634"/>
      <c r="D2453" s="627"/>
    </row>
    <row r="2454" spans="1:4" ht="15">
      <c r="A2454" s="632"/>
      <c r="B2454" s="633"/>
      <c r="C2454" s="634"/>
      <c r="D2454" s="627"/>
    </row>
    <row r="2455" spans="1:4" ht="15">
      <c r="A2455" s="632"/>
      <c r="B2455" s="633"/>
      <c r="C2455" s="634"/>
      <c r="D2455" s="627"/>
    </row>
    <row r="2456" spans="1:4" ht="15">
      <c r="A2456" s="632"/>
      <c r="B2456" s="633"/>
      <c r="C2456" s="634"/>
      <c r="D2456" s="627"/>
    </row>
    <row r="2457" spans="1:4" ht="15">
      <c r="A2457" s="632"/>
      <c r="B2457" s="633"/>
      <c r="C2457" s="634"/>
      <c r="D2457" s="627"/>
    </row>
    <row r="2458" spans="1:4" ht="15">
      <c r="A2458" s="632"/>
      <c r="B2458" s="633"/>
      <c r="C2458" s="634"/>
      <c r="D2458" s="627"/>
    </row>
    <row r="2459" spans="1:4" ht="15">
      <c r="A2459" s="632"/>
      <c r="B2459" s="633"/>
      <c r="C2459" s="634"/>
      <c r="D2459" s="627"/>
    </row>
    <row r="2460" spans="1:4" ht="15">
      <c r="A2460" s="632"/>
      <c r="B2460" s="633"/>
      <c r="C2460" s="634"/>
      <c r="D2460" s="627"/>
    </row>
    <row r="2461" spans="1:4" ht="15">
      <c r="A2461" s="632"/>
      <c r="B2461" s="633"/>
      <c r="C2461" s="634"/>
      <c r="D2461" s="627"/>
    </row>
    <row r="2462" spans="1:4" ht="15">
      <c r="A2462" s="632"/>
      <c r="B2462" s="633"/>
      <c r="C2462" s="634"/>
      <c r="D2462" s="627"/>
    </row>
    <row r="2463" spans="1:4" ht="15">
      <c r="A2463" s="632"/>
      <c r="B2463" s="633"/>
      <c r="C2463" s="634"/>
      <c r="D2463" s="627"/>
    </row>
    <row r="2464" spans="1:4" ht="15">
      <c r="A2464" s="632"/>
      <c r="B2464" s="633"/>
      <c r="C2464" s="634"/>
      <c r="D2464" s="627"/>
    </row>
    <row r="2465" spans="1:4" ht="15">
      <c r="A2465" s="632"/>
      <c r="B2465" s="633"/>
      <c r="C2465" s="634"/>
      <c r="D2465" s="627"/>
    </row>
    <row r="2466" spans="1:4" ht="15">
      <c r="A2466" s="632"/>
      <c r="B2466" s="633"/>
      <c r="C2466" s="634"/>
      <c r="D2466" s="627"/>
    </row>
    <row r="2467" spans="1:4" ht="15">
      <c r="A2467" s="632"/>
      <c r="B2467" s="633"/>
      <c r="C2467" s="634"/>
      <c r="D2467" s="627"/>
    </row>
    <row r="2468" spans="1:4" ht="15">
      <c r="A2468" s="632"/>
      <c r="B2468" s="633"/>
      <c r="C2468" s="634"/>
      <c r="D2468" s="627"/>
    </row>
    <row r="2469" spans="1:4" ht="15">
      <c r="A2469" s="632"/>
      <c r="B2469" s="633"/>
      <c r="C2469" s="634"/>
      <c r="D2469" s="627"/>
    </row>
    <row r="2470" spans="1:4" ht="15">
      <c r="A2470" s="632"/>
      <c r="B2470" s="633"/>
      <c r="C2470" s="634"/>
      <c r="D2470" s="627"/>
    </row>
    <row r="2471" spans="1:4" ht="15">
      <c r="A2471" s="632"/>
      <c r="B2471" s="633"/>
      <c r="C2471" s="634"/>
      <c r="D2471" s="627"/>
    </row>
    <row r="2472" spans="1:4" ht="15">
      <c r="A2472" s="632"/>
      <c r="B2472" s="633"/>
      <c r="C2472" s="634"/>
      <c r="D2472" s="627"/>
    </row>
    <row r="2473" spans="1:4" ht="15">
      <c r="A2473" s="632"/>
      <c r="B2473" s="633"/>
      <c r="C2473" s="634"/>
      <c r="D2473" s="627"/>
    </row>
    <row r="2474" spans="1:4" ht="15">
      <c r="A2474" s="632"/>
      <c r="B2474" s="633"/>
      <c r="C2474" s="634"/>
      <c r="D2474" s="627"/>
    </row>
    <row r="2475" spans="1:4" ht="15">
      <c r="A2475" s="632"/>
      <c r="B2475" s="633"/>
      <c r="C2475" s="634"/>
      <c r="D2475" s="627"/>
    </row>
    <row r="2476" spans="1:4" ht="15">
      <c r="A2476" s="632"/>
      <c r="B2476" s="633"/>
      <c r="C2476" s="634"/>
      <c r="D2476" s="627"/>
    </row>
    <row r="2477" spans="1:4" ht="15">
      <c r="A2477" s="632"/>
      <c r="B2477" s="633"/>
      <c r="C2477" s="634"/>
      <c r="D2477" s="627"/>
    </row>
    <row r="2478" spans="1:4" ht="15">
      <c r="A2478" s="632"/>
      <c r="B2478" s="633"/>
      <c r="C2478" s="634"/>
      <c r="D2478" s="627"/>
    </row>
    <row r="2479" spans="1:4" ht="15">
      <c r="A2479" s="632"/>
      <c r="B2479" s="633"/>
      <c r="C2479" s="634"/>
      <c r="D2479" s="627"/>
    </row>
    <row r="2480" spans="1:4" ht="15">
      <c r="A2480" s="632"/>
      <c r="B2480" s="633"/>
      <c r="C2480" s="634"/>
      <c r="D2480" s="627"/>
    </row>
    <row r="2481" spans="1:4" ht="15">
      <c r="A2481" s="632"/>
      <c r="B2481" s="633"/>
      <c r="C2481" s="634"/>
      <c r="D2481" s="627"/>
    </row>
    <row r="2482" spans="1:4" ht="15">
      <c r="A2482" s="632"/>
      <c r="B2482" s="633"/>
      <c r="C2482" s="634"/>
      <c r="D2482" s="627"/>
    </row>
    <row r="2483" spans="1:4" ht="15">
      <c r="A2483" s="632"/>
      <c r="B2483" s="633"/>
      <c r="C2483" s="634"/>
      <c r="D2483" s="627"/>
    </row>
    <row r="2484" spans="1:4" ht="15">
      <c r="A2484" s="632"/>
      <c r="B2484" s="633"/>
      <c r="C2484" s="634"/>
      <c r="D2484" s="627"/>
    </row>
    <row r="2485" spans="1:4" ht="15">
      <c r="A2485" s="632"/>
      <c r="B2485" s="633"/>
      <c r="C2485" s="634"/>
      <c r="D2485" s="627"/>
    </row>
    <row r="2486" spans="1:4" ht="15">
      <c r="A2486" s="632"/>
      <c r="B2486" s="633"/>
      <c r="C2486" s="634"/>
      <c r="D2486" s="627"/>
    </row>
    <row r="2487" spans="1:4" ht="15">
      <c r="A2487" s="632"/>
      <c r="B2487" s="633"/>
      <c r="C2487" s="634"/>
      <c r="D2487" s="627"/>
    </row>
    <row r="2488" spans="1:4" ht="15">
      <c r="A2488" s="632"/>
      <c r="B2488" s="633"/>
      <c r="C2488" s="634"/>
      <c r="D2488" s="627"/>
    </row>
    <row r="2489" spans="1:4" ht="15">
      <c r="A2489" s="632"/>
      <c r="B2489" s="633"/>
      <c r="C2489" s="634"/>
      <c r="D2489" s="627"/>
    </row>
    <row r="2490" spans="1:4" ht="15">
      <c r="A2490" s="632"/>
      <c r="B2490" s="633"/>
      <c r="C2490" s="634"/>
      <c r="D2490" s="627"/>
    </row>
    <row r="2491" spans="1:4" ht="15">
      <c r="A2491" s="632"/>
      <c r="B2491" s="633"/>
      <c r="C2491" s="634"/>
      <c r="D2491" s="627"/>
    </row>
    <row r="2492" spans="1:4" ht="15">
      <c r="A2492" s="632"/>
      <c r="B2492" s="633"/>
      <c r="C2492" s="634"/>
      <c r="D2492" s="627"/>
    </row>
    <row r="2493" spans="1:4" ht="15">
      <c r="A2493" s="632"/>
      <c r="B2493" s="633"/>
      <c r="C2493" s="634"/>
      <c r="D2493" s="627"/>
    </row>
    <row r="2494" spans="1:4" ht="15">
      <c r="A2494" s="632"/>
      <c r="B2494" s="633"/>
      <c r="C2494" s="634"/>
      <c r="D2494" s="627"/>
    </row>
    <row r="2495" spans="1:4" ht="15">
      <c r="A2495" s="632"/>
      <c r="B2495" s="633"/>
      <c r="C2495" s="634"/>
      <c r="D2495" s="627"/>
    </row>
    <row r="2496" spans="1:4" ht="15">
      <c r="A2496" s="632"/>
      <c r="B2496" s="633"/>
      <c r="C2496" s="634"/>
      <c r="D2496" s="627"/>
    </row>
    <row r="2497" spans="1:4" ht="15">
      <c r="A2497" s="632"/>
      <c r="B2497" s="633"/>
      <c r="C2497" s="634"/>
      <c r="D2497" s="627"/>
    </row>
    <row r="2498" spans="1:4" ht="15">
      <c r="A2498" s="632"/>
      <c r="B2498" s="633"/>
      <c r="C2498" s="634"/>
      <c r="D2498" s="627"/>
    </row>
    <row r="2499" spans="1:4" ht="15">
      <c r="A2499" s="632"/>
      <c r="B2499" s="633"/>
      <c r="C2499" s="634"/>
      <c r="D2499" s="627"/>
    </row>
    <row r="2500" spans="1:4" ht="15">
      <c r="A2500" s="632"/>
      <c r="B2500" s="633"/>
      <c r="C2500" s="634"/>
      <c r="D2500" s="627"/>
    </row>
    <row r="2501" spans="1:4" ht="15">
      <c r="A2501" s="632"/>
      <c r="B2501" s="633"/>
      <c r="C2501" s="634"/>
      <c r="D2501" s="627"/>
    </row>
    <row r="2502" spans="1:4" ht="15">
      <c r="A2502" s="632"/>
      <c r="B2502" s="633"/>
      <c r="C2502" s="634"/>
      <c r="D2502" s="627"/>
    </row>
    <row r="2503" spans="1:4" ht="15">
      <c r="A2503" s="632"/>
      <c r="B2503" s="633"/>
      <c r="C2503" s="634"/>
      <c r="D2503" s="627"/>
    </row>
    <row r="2504" spans="1:4" ht="15">
      <c r="A2504" s="632"/>
      <c r="B2504" s="633"/>
      <c r="C2504" s="634"/>
      <c r="D2504" s="627"/>
    </row>
    <row r="2505" spans="1:4" ht="15">
      <c r="A2505" s="632"/>
      <c r="B2505" s="633"/>
      <c r="C2505" s="634"/>
      <c r="D2505" s="627"/>
    </row>
    <row r="2506" spans="1:4" ht="15">
      <c r="A2506" s="632"/>
      <c r="B2506" s="633"/>
      <c r="C2506" s="634"/>
      <c r="D2506" s="627"/>
    </row>
    <row r="2507" spans="1:4" ht="15">
      <c r="A2507" s="632"/>
      <c r="B2507" s="633"/>
      <c r="C2507" s="634"/>
      <c r="D2507" s="627"/>
    </row>
    <row r="2508" spans="1:4" ht="15">
      <c r="A2508" s="632"/>
      <c r="B2508" s="633"/>
      <c r="C2508" s="634"/>
      <c r="D2508" s="627"/>
    </row>
    <row r="2509" spans="1:4" ht="15">
      <c r="A2509" s="632"/>
      <c r="B2509" s="633"/>
      <c r="C2509" s="634"/>
      <c r="D2509" s="627"/>
    </row>
    <row r="2510" spans="1:4" ht="15">
      <c r="A2510" s="632"/>
      <c r="B2510" s="633"/>
      <c r="C2510" s="634"/>
      <c r="D2510" s="627"/>
    </row>
    <row r="2511" spans="1:4" ht="15">
      <c r="A2511" s="632"/>
      <c r="B2511" s="633"/>
      <c r="C2511" s="634"/>
      <c r="D2511" s="627"/>
    </row>
    <row r="2512" spans="1:4" ht="15">
      <c r="A2512" s="632"/>
      <c r="B2512" s="633"/>
      <c r="C2512" s="634"/>
      <c r="D2512" s="627"/>
    </row>
    <row r="2513" spans="1:4" ht="15">
      <c r="A2513" s="632"/>
      <c r="B2513" s="633"/>
      <c r="C2513" s="634"/>
      <c r="D2513" s="627"/>
    </row>
    <row r="2514" spans="1:4" ht="15">
      <c r="A2514" s="632"/>
      <c r="B2514" s="633"/>
      <c r="C2514" s="634"/>
      <c r="D2514" s="627"/>
    </row>
    <row r="2515" spans="1:4" ht="15">
      <c r="A2515" s="632"/>
      <c r="B2515" s="633"/>
      <c r="C2515" s="634"/>
      <c r="D2515" s="627"/>
    </row>
    <row r="2516" spans="1:4" ht="15">
      <c r="A2516" s="632"/>
      <c r="B2516" s="633"/>
      <c r="C2516" s="634"/>
      <c r="D2516" s="627"/>
    </row>
    <row r="2517" spans="1:4" ht="15">
      <c r="A2517" s="632"/>
      <c r="B2517" s="633"/>
      <c r="C2517" s="634"/>
      <c r="D2517" s="627"/>
    </row>
    <row r="2518" spans="1:4" ht="15">
      <c r="A2518" s="632"/>
      <c r="B2518" s="633"/>
      <c r="C2518" s="634"/>
      <c r="D2518" s="627"/>
    </row>
    <row r="2519" spans="1:4" ht="15">
      <c r="A2519" s="632"/>
      <c r="B2519" s="633"/>
      <c r="C2519" s="634"/>
      <c r="D2519" s="627"/>
    </row>
    <row r="2520" spans="1:4" ht="15">
      <c r="A2520" s="632"/>
      <c r="B2520" s="633"/>
      <c r="C2520" s="634"/>
      <c r="D2520" s="627"/>
    </row>
    <row r="2521" spans="1:4" ht="15">
      <c r="A2521" s="632"/>
      <c r="B2521" s="633"/>
      <c r="C2521" s="634"/>
      <c r="D2521" s="627"/>
    </row>
    <row r="2522" spans="1:4" ht="15">
      <c r="A2522" s="632"/>
      <c r="B2522" s="633"/>
      <c r="C2522" s="634"/>
      <c r="D2522" s="627"/>
    </row>
    <row r="2523" spans="1:4" ht="15">
      <c r="A2523" s="632"/>
      <c r="B2523" s="633"/>
      <c r="C2523" s="634"/>
      <c r="D2523" s="627"/>
    </row>
    <row r="2524" spans="1:4" ht="15">
      <c r="A2524" s="632"/>
      <c r="B2524" s="633"/>
      <c r="C2524" s="634"/>
      <c r="D2524" s="627"/>
    </row>
    <row r="2525" spans="1:4" ht="15">
      <c r="A2525" s="632"/>
      <c r="B2525" s="633"/>
      <c r="C2525" s="634"/>
      <c r="D2525" s="627"/>
    </row>
    <row r="2526" spans="1:4" ht="15">
      <c r="A2526" s="632"/>
      <c r="B2526" s="633"/>
      <c r="C2526" s="634"/>
      <c r="D2526" s="627"/>
    </row>
    <row r="2527" spans="1:4" ht="15">
      <c r="A2527" s="632"/>
      <c r="B2527" s="633"/>
      <c r="C2527" s="634"/>
      <c r="D2527" s="627"/>
    </row>
    <row r="2528" spans="1:4" ht="15">
      <c r="A2528" s="632"/>
      <c r="B2528" s="633"/>
      <c r="C2528" s="634"/>
      <c r="D2528" s="627"/>
    </row>
    <row r="2529" spans="1:4" ht="15">
      <c r="A2529" s="632"/>
      <c r="B2529" s="633"/>
      <c r="C2529" s="634"/>
      <c r="D2529" s="627"/>
    </row>
    <row r="2530" spans="1:4" ht="15">
      <c r="A2530" s="632"/>
      <c r="B2530" s="633"/>
      <c r="C2530" s="634"/>
      <c r="D2530" s="627"/>
    </row>
    <row r="2531" spans="1:4" ht="15">
      <c r="A2531" s="632"/>
      <c r="B2531" s="633"/>
      <c r="C2531" s="634"/>
      <c r="D2531" s="627"/>
    </row>
    <row r="2532" spans="1:4" ht="15">
      <c r="A2532" s="632"/>
      <c r="B2532" s="633"/>
      <c r="C2532" s="634"/>
      <c r="D2532" s="627"/>
    </row>
    <row r="2533" spans="1:4" ht="15">
      <c r="A2533" s="632"/>
      <c r="B2533" s="633"/>
      <c r="C2533" s="634"/>
      <c r="D2533" s="627"/>
    </row>
    <row r="2534" spans="1:4" ht="15">
      <c r="A2534" s="632"/>
      <c r="B2534" s="633"/>
      <c r="C2534" s="634"/>
      <c r="D2534" s="627"/>
    </row>
    <row r="2535" spans="1:4" ht="15">
      <c r="A2535" s="632"/>
      <c r="B2535" s="633"/>
      <c r="C2535" s="634"/>
      <c r="D2535" s="627"/>
    </row>
    <row r="2536" spans="1:4" ht="15">
      <c r="A2536" s="632"/>
      <c r="B2536" s="633"/>
      <c r="C2536" s="634"/>
      <c r="D2536" s="627"/>
    </row>
    <row r="2537" spans="1:4" ht="15">
      <c r="A2537" s="632"/>
      <c r="B2537" s="633"/>
      <c r="C2537" s="634"/>
      <c r="D2537" s="627"/>
    </row>
    <row r="2538" spans="1:4" ht="15">
      <c r="A2538" s="632"/>
      <c r="B2538" s="633"/>
      <c r="C2538" s="634"/>
      <c r="D2538" s="627"/>
    </row>
    <row r="2539" spans="1:4" ht="15">
      <c r="A2539" s="632"/>
      <c r="B2539" s="633"/>
      <c r="C2539" s="634"/>
      <c r="D2539" s="627"/>
    </row>
    <row r="2540" spans="1:4" ht="15">
      <c r="A2540" s="632"/>
      <c r="B2540" s="633"/>
      <c r="C2540" s="634"/>
      <c r="D2540" s="627"/>
    </row>
    <row r="2541" spans="1:4" ht="15">
      <c r="A2541" s="632"/>
      <c r="B2541" s="633"/>
      <c r="C2541" s="634"/>
      <c r="D2541" s="627"/>
    </row>
    <row r="2542" spans="1:4" ht="15">
      <c r="A2542" s="632"/>
      <c r="B2542" s="633"/>
      <c r="C2542" s="634"/>
      <c r="D2542" s="627"/>
    </row>
    <row r="2543" spans="1:4" ht="15">
      <c r="A2543" s="632"/>
      <c r="B2543" s="633"/>
      <c r="C2543" s="634"/>
      <c r="D2543" s="627"/>
    </row>
    <row r="2544" spans="1:4" ht="15">
      <c r="A2544" s="632"/>
      <c r="B2544" s="633"/>
      <c r="C2544" s="634"/>
      <c r="D2544" s="627"/>
    </row>
    <row r="2545" spans="1:4" ht="15">
      <c r="A2545" s="632"/>
      <c r="B2545" s="633"/>
      <c r="C2545" s="634"/>
      <c r="D2545" s="627"/>
    </row>
    <row r="2546" spans="1:4" ht="15">
      <c r="A2546" s="632"/>
      <c r="B2546" s="633"/>
      <c r="C2546" s="634"/>
      <c r="D2546" s="627"/>
    </row>
    <row r="2547" spans="1:4" ht="15">
      <c r="A2547" s="632"/>
      <c r="B2547" s="633"/>
      <c r="C2547" s="634"/>
      <c r="D2547" s="627"/>
    </row>
    <row r="2548" spans="1:4" ht="15">
      <c r="A2548" s="632"/>
      <c r="B2548" s="633"/>
      <c r="C2548" s="634"/>
      <c r="D2548" s="627"/>
    </row>
    <row r="2549" spans="1:4" ht="15">
      <c r="A2549" s="632"/>
      <c r="B2549" s="633"/>
      <c r="C2549" s="634"/>
      <c r="D2549" s="627"/>
    </row>
    <row r="2550" spans="1:4" ht="15">
      <c r="A2550" s="632"/>
      <c r="B2550" s="633"/>
      <c r="C2550" s="634"/>
      <c r="D2550" s="627"/>
    </row>
    <row r="2551" spans="1:4" ht="15">
      <c r="A2551" s="632"/>
      <c r="B2551" s="633"/>
      <c r="C2551" s="634"/>
      <c r="D2551" s="627"/>
    </row>
    <row r="2552" spans="1:4" ht="15">
      <c r="A2552" s="632"/>
      <c r="B2552" s="633"/>
      <c r="C2552" s="634"/>
      <c r="D2552" s="627"/>
    </row>
    <row r="2553" spans="1:4" ht="15">
      <c r="A2553" s="632"/>
      <c r="B2553" s="633"/>
      <c r="C2553" s="634"/>
      <c r="D2553" s="627"/>
    </row>
    <row r="2554" spans="1:4" ht="15">
      <c r="A2554" s="632"/>
      <c r="B2554" s="633"/>
      <c r="C2554" s="634"/>
      <c r="D2554" s="627"/>
    </row>
    <row r="2555" spans="1:4" ht="15">
      <c r="A2555" s="632"/>
      <c r="B2555" s="633"/>
      <c r="C2555" s="634"/>
      <c r="D2555" s="627"/>
    </row>
    <row r="2556" spans="1:4" ht="15">
      <c r="A2556" s="632"/>
      <c r="B2556" s="633"/>
      <c r="C2556" s="634"/>
      <c r="D2556" s="627"/>
    </row>
    <row r="2557" spans="1:4" ht="15">
      <c r="A2557" s="632"/>
      <c r="B2557" s="633"/>
      <c r="C2557" s="634"/>
      <c r="D2557" s="627"/>
    </row>
    <row r="2558" spans="1:4" ht="15">
      <c r="A2558" s="632"/>
      <c r="B2558" s="633"/>
      <c r="C2558" s="634"/>
      <c r="D2558" s="627"/>
    </row>
    <row r="2559" spans="1:4" ht="15">
      <c r="A2559" s="632"/>
      <c r="B2559" s="633"/>
      <c r="C2559" s="634"/>
      <c r="D2559" s="627"/>
    </row>
    <row r="2560" spans="1:4" ht="15">
      <c r="A2560" s="632"/>
      <c r="B2560" s="633"/>
      <c r="C2560" s="634"/>
      <c r="D2560" s="627"/>
    </row>
    <row r="2561" spans="1:4" ht="15">
      <c r="A2561" s="632"/>
      <c r="B2561" s="633"/>
      <c r="C2561" s="634"/>
      <c r="D2561" s="627"/>
    </row>
    <row r="2562" spans="1:4" ht="15">
      <c r="A2562" s="632"/>
      <c r="B2562" s="633"/>
      <c r="C2562" s="634"/>
      <c r="D2562" s="627"/>
    </row>
    <row r="2563" spans="1:4" ht="15">
      <c r="A2563" s="632"/>
      <c r="B2563" s="633"/>
      <c r="C2563" s="634"/>
      <c r="D2563" s="627"/>
    </row>
    <row r="2564" spans="1:4" ht="15">
      <c r="A2564" s="632"/>
      <c r="B2564" s="633"/>
      <c r="C2564" s="634"/>
      <c r="D2564" s="627"/>
    </row>
    <row r="2565" spans="1:4" ht="15">
      <c r="A2565" s="632"/>
      <c r="B2565" s="633"/>
      <c r="C2565" s="634"/>
      <c r="D2565" s="627"/>
    </row>
    <row r="2566" spans="1:4" ht="15">
      <c r="A2566" s="632"/>
      <c r="B2566" s="633"/>
      <c r="C2566" s="634"/>
      <c r="D2566" s="627"/>
    </row>
    <row r="2567" spans="1:4" ht="15">
      <c r="A2567" s="632"/>
      <c r="B2567" s="633"/>
      <c r="C2567" s="634"/>
      <c r="D2567" s="627"/>
    </row>
    <row r="2568" spans="1:4" ht="15">
      <c r="A2568" s="632"/>
      <c r="B2568" s="633"/>
      <c r="C2568" s="634"/>
      <c r="D2568" s="627"/>
    </row>
    <row r="2569" spans="1:4" ht="15">
      <c r="A2569" s="632"/>
      <c r="B2569" s="633"/>
      <c r="C2569" s="634"/>
      <c r="D2569" s="627"/>
    </row>
    <row r="2570" spans="1:4" ht="15">
      <c r="A2570" s="632"/>
      <c r="B2570" s="633"/>
      <c r="C2570" s="634"/>
      <c r="D2570" s="627"/>
    </row>
    <row r="2571" spans="1:4" ht="15">
      <c r="A2571" s="632"/>
      <c r="B2571" s="633"/>
      <c r="C2571" s="634"/>
      <c r="D2571" s="627"/>
    </row>
    <row r="2572" spans="1:4" ht="15">
      <c r="A2572" s="632"/>
      <c r="B2572" s="633"/>
      <c r="C2572" s="634"/>
      <c r="D2572" s="627"/>
    </row>
    <row r="2573" spans="1:4" ht="15">
      <c r="A2573" s="632"/>
      <c r="B2573" s="633"/>
      <c r="C2573" s="634"/>
      <c r="D2573" s="627"/>
    </row>
    <row r="2574" spans="1:4" ht="15">
      <c r="A2574" s="632"/>
      <c r="B2574" s="633"/>
      <c r="C2574" s="634"/>
      <c r="D2574" s="627"/>
    </row>
    <row r="2575" spans="1:4" ht="15">
      <c r="A2575" s="632"/>
      <c r="B2575" s="633"/>
      <c r="C2575" s="634"/>
      <c r="D2575" s="627"/>
    </row>
    <row r="2576" spans="1:4" ht="15">
      <c r="A2576" s="632"/>
      <c r="B2576" s="633"/>
      <c r="C2576" s="634"/>
      <c r="D2576" s="627"/>
    </row>
    <row r="2577" spans="1:4" ht="15">
      <c r="A2577" s="632"/>
      <c r="B2577" s="633"/>
      <c r="C2577" s="634"/>
      <c r="D2577" s="627"/>
    </row>
    <row r="2578" spans="1:4" ht="15">
      <c r="A2578" s="632"/>
      <c r="B2578" s="633"/>
      <c r="C2578" s="634"/>
      <c r="D2578" s="627"/>
    </row>
    <row r="2579" spans="1:4" ht="15">
      <c r="A2579" s="632"/>
      <c r="B2579" s="633"/>
      <c r="C2579" s="634"/>
      <c r="D2579" s="627"/>
    </row>
    <row r="2580" spans="1:4" ht="15">
      <c r="A2580" s="632"/>
      <c r="B2580" s="633"/>
      <c r="C2580" s="634"/>
      <c r="D2580" s="627"/>
    </row>
    <row r="2581" spans="1:4" ht="15">
      <c r="A2581" s="632"/>
      <c r="B2581" s="633"/>
      <c r="C2581" s="634"/>
      <c r="D2581" s="627"/>
    </row>
    <row r="2582" spans="1:4" ht="15">
      <c r="A2582" s="632"/>
      <c r="B2582" s="633"/>
      <c r="C2582" s="634"/>
      <c r="D2582" s="627"/>
    </row>
    <row r="2583" spans="1:4" ht="15">
      <c r="A2583" s="632"/>
      <c r="B2583" s="633"/>
      <c r="C2583" s="634"/>
      <c r="D2583" s="627"/>
    </row>
    <row r="2584" spans="1:4" ht="15">
      <c r="A2584" s="632"/>
      <c r="B2584" s="633"/>
      <c r="C2584" s="634"/>
      <c r="D2584" s="627"/>
    </row>
    <row r="2585" spans="1:4" ht="15">
      <c r="A2585" s="632"/>
      <c r="B2585" s="633"/>
      <c r="C2585" s="634"/>
      <c r="D2585" s="627"/>
    </row>
    <row r="2586" spans="1:4" ht="15">
      <c r="A2586" s="632"/>
      <c r="B2586" s="633"/>
      <c r="C2586" s="634"/>
      <c r="D2586" s="627"/>
    </row>
    <row r="2587" spans="1:4" ht="15">
      <c r="A2587" s="632"/>
      <c r="B2587" s="633"/>
      <c r="C2587" s="634"/>
      <c r="D2587" s="627"/>
    </row>
    <row r="2588" spans="1:4" ht="15">
      <c r="A2588" s="632"/>
      <c r="B2588" s="633"/>
      <c r="C2588" s="634"/>
      <c r="D2588" s="627"/>
    </row>
    <row r="2589" spans="1:4" ht="15">
      <c r="A2589" s="632"/>
      <c r="B2589" s="633"/>
      <c r="C2589" s="634"/>
      <c r="D2589" s="627"/>
    </row>
    <row r="2590" spans="1:4" ht="15">
      <c r="A2590" s="632"/>
      <c r="B2590" s="633"/>
      <c r="C2590" s="634"/>
      <c r="D2590" s="627"/>
    </row>
    <row r="2591" spans="1:4" ht="15">
      <c r="A2591" s="632"/>
      <c r="B2591" s="633"/>
      <c r="C2591" s="634"/>
      <c r="D2591" s="627"/>
    </row>
    <row r="2592" spans="1:4" ht="15">
      <c r="A2592" s="632"/>
      <c r="B2592" s="633"/>
      <c r="C2592" s="634"/>
      <c r="D2592" s="627"/>
    </row>
    <row r="2593" spans="1:4" ht="15">
      <c r="A2593" s="632"/>
      <c r="B2593" s="633"/>
      <c r="C2593" s="634"/>
      <c r="D2593" s="627"/>
    </row>
    <row r="2594" spans="1:4" ht="15">
      <c r="A2594" s="632"/>
      <c r="B2594" s="633"/>
      <c r="C2594" s="634"/>
      <c r="D2594" s="627"/>
    </row>
    <row r="2595" spans="1:4" ht="15">
      <c r="A2595" s="632"/>
      <c r="B2595" s="633"/>
      <c r="C2595" s="634"/>
      <c r="D2595" s="627"/>
    </row>
    <row r="2596" spans="1:4" ht="15">
      <c r="A2596" s="632"/>
      <c r="B2596" s="633"/>
      <c r="C2596" s="634"/>
      <c r="D2596" s="627"/>
    </row>
    <row r="2597" spans="1:4" ht="15">
      <c r="A2597" s="632"/>
      <c r="B2597" s="633"/>
      <c r="C2597" s="634"/>
      <c r="D2597" s="627"/>
    </row>
    <row r="2598" spans="1:4" ht="15">
      <c r="A2598" s="632"/>
      <c r="B2598" s="633"/>
      <c r="C2598" s="634"/>
      <c r="D2598" s="627"/>
    </row>
    <row r="2599" spans="1:4" ht="15">
      <c r="A2599" s="632"/>
      <c r="B2599" s="633"/>
      <c r="C2599" s="634"/>
      <c r="D2599" s="627"/>
    </row>
    <row r="2600" spans="1:4" ht="15">
      <c r="A2600" s="632"/>
      <c r="B2600" s="633"/>
      <c r="C2600" s="634"/>
      <c r="D2600" s="627"/>
    </row>
    <row r="2601" spans="1:4" ht="15">
      <c r="A2601" s="632"/>
      <c r="B2601" s="633"/>
      <c r="C2601" s="634"/>
      <c r="D2601" s="627"/>
    </row>
    <row r="2602" spans="1:4" ht="15">
      <c r="A2602" s="632"/>
      <c r="B2602" s="633"/>
      <c r="C2602" s="634"/>
      <c r="D2602" s="627"/>
    </row>
    <row r="2603" spans="1:4" ht="15">
      <c r="A2603" s="632"/>
      <c r="B2603" s="633"/>
      <c r="C2603" s="634"/>
      <c r="D2603" s="627"/>
    </row>
    <row r="2604" spans="1:4" ht="15">
      <c r="A2604" s="632"/>
      <c r="B2604" s="633"/>
      <c r="C2604" s="634"/>
      <c r="D2604" s="627"/>
    </row>
    <row r="2605" spans="1:4" ht="15">
      <c r="A2605" s="632"/>
      <c r="B2605" s="633"/>
      <c r="C2605" s="634"/>
      <c r="D2605" s="627"/>
    </row>
    <row r="2606" spans="1:4" ht="15">
      <c r="A2606" s="632"/>
      <c r="B2606" s="633"/>
      <c r="C2606" s="634"/>
      <c r="D2606" s="627"/>
    </row>
    <row r="2607" spans="1:4" ht="15">
      <c r="A2607" s="632"/>
      <c r="B2607" s="633"/>
      <c r="C2607" s="634"/>
      <c r="D2607" s="627"/>
    </row>
    <row r="2608" spans="1:4" ht="15">
      <c r="A2608" s="632"/>
      <c r="B2608" s="633"/>
      <c r="C2608" s="634"/>
      <c r="D2608" s="627"/>
    </row>
    <row r="2609" spans="1:4" ht="15">
      <c r="A2609" s="632"/>
      <c r="B2609" s="633"/>
      <c r="C2609" s="634"/>
      <c r="D2609" s="627"/>
    </row>
    <row r="2610" spans="1:4" ht="15">
      <c r="A2610" s="632"/>
      <c r="B2610" s="633"/>
      <c r="C2610" s="634"/>
      <c r="D2610" s="627"/>
    </row>
    <row r="2611" spans="1:4" ht="15">
      <c r="A2611" s="632"/>
      <c r="B2611" s="633"/>
      <c r="C2611" s="634"/>
      <c r="D2611" s="627"/>
    </row>
    <row r="2612" spans="1:4" ht="15">
      <c r="A2612" s="632"/>
      <c r="B2612" s="633"/>
      <c r="C2612" s="634"/>
      <c r="D2612" s="627"/>
    </row>
    <row r="2613" spans="1:4" ht="15">
      <c r="A2613" s="632"/>
      <c r="B2613" s="633"/>
      <c r="C2613" s="634"/>
      <c r="D2613" s="627"/>
    </row>
    <row r="2614" spans="1:4" ht="15">
      <c r="A2614" s="632"/>
      <c r="B2614" s="633"/>
      <c r="C2614" s="634"/>
      <c r="D2614" s="627"/>
    </row>
    <row r="2615" spans="1:4" ht="15">
      <c r="A2615" s="632"/>
      <c r="B2615" s="633"/>
      <c r="C2615" s="634"/>
      <c r="D2615" s="627"/>
    </row>
    <row r="2616" spans="1:4" ht="15">
      <c r="A2616" s="632"/>
      <c r="B2616" s="633"/>
      <c r="C2616" s="634"/>
      <c r="D2616" s="627"/>
    </row>
    <row r="2617" spans="1:4" ht="15">
      <c r="A2617" s="632"/>
      <c r="B2617" s="633"/>
      <c r="C2617" s="634"/>
      <c r="D2617" s="627"/>
    </row>
    <row r="2618" spans="1:4" ht="15">
      <c r="A2618" s="632"/>
      <c r="B2618" s="633"/>
      <c r="C2618" s="634"/>
      <c r="D2618" s="627"/>
    </row>
    <row r="2619" spans="1:4" ht="15">
      <c r="A2619" s="632"/>
      <c r="B2619" s="633"/>
      <c r="C2619" s="634"/>
      <c r="D2619" s="627"/>
    </row>
    <row r="2620" spans="1:4" ht="15">
      <c r="A2620" s="632"/>
      <c r="B2620" s="633"/>
      <c r="C2620" s="634"/>
      <c r="D2620" s="627"/>
    </row>
    <row r="2621" spans="1:4" ht="15">
      <c r="A2621" s="632"/>
      <c r="B2621" s="633"/>
      <c r="C2621" s="634"/>
      <c r="D2621" s="627"/>
    </row>
    <row r="2622" spans="1:4" ht="15">
      <c r="A2622" s="632"/>
      <c r="B2622" s="633"/>
      <c r="C2622" s="634"/>
      <c r="D2622" s="627"/>
    </row>
    <row r="2623" spans="1:4" ht="15">
      <c r="A2623" s="632"/>
      <c r="B2623" s="633"/>
      <c r="C2623" s="634"/>
      <c r="D2623" s="627"/>
    </row>
    <row r="2624" spans="1:4" ht="15">
      <c r="A2624" s="632"/>
      <c r="B2624" s="633"/>
      <c r="C2624" s="634"/>
      <c r="D2624" s="627"/>
    </row>
    <row r="2625" spans="1:4" ht="15">
      <c r="A2625" s="632"/>
      <c r="B2625" s="633"/>
      <c r="C2625" s="634"/>
      <c r="D2625" s="627"/>
    </row>
    <row r="2626" spans="1:4" ht="15">
      <c r="A2626" s="632"/>
      <c r="B2626" s="633"/>
      <c r="C2626" s="634"/>
      <c r="D2626" s="627"/>
    </row>
    <row r="2627" spans="1:4" ht="15">
      <c r="A2627" s="632"/>
      <c r="B2627" s="633"/>
      <c r="C2627" s="634"/>
      <c r="D2627" s="627"/>
    </row>
    <row r="2628" spans="1:4" ht="15">
      <c r="A2628" s="632"/>
      <c r="B2628" s="633"/>
      <c r="C2628" s="634"/>
      <c r="D2628" s="627"/>
    </row>
    <row r="2629" spans="1:4" ht="15">
      <c r="A2629" s="632"/>
      <c r="B2629" s="633"/>
      <c r="C2629" s="634"/>
      <c r="D2629" s="627"/>
    </row>
    <row r="2630" spans="1:4" ht="15">
      <c r="A2630" s="632"/>
      <c r="B2630" s="633"/>
      <c r="C2630" s="634"/>
      <c r="D2630" s="627"/>
    </row>
    <row r="2631" spans="1:4" ht="15">
      <c r="A2631" s="632"/>
      <c r="B2631" s="633"/>
      <c r="C2631" s="634"/>
      <c r="D2631" s="627"/>
    </row>
    <row r="2632" spans="1:4" ht="15">
      <c r="A2632" s="632"/>
      <c r="B2632" s="633"/>
      <c r="C2632" s="634"/>
      <c r="D2632" s="627"/>
    </row>
    <row r="2633" spans="1:4" ht="15">
      <c r="A2633" s="632"/>
      <c r="B2633" s="633"/>
      <c r="C2633" s="634"/>
      <c r="D2633" s="627"/>
    </row>
    <row r="2634" spans="1:4" ht="15">
      <c r="A2634" s="632"/>
      <c r="B2634" s="633"/>
      <c r="C2634" s="634"/>
      <c r="D2634" s="627"/>
    </row>
    <row r="2635" spans="1:4" ht="15">
      <c r="A2635" s="632"/>
      <c r="B2635" s="633"/>
      <c r="C2635" s="634"/>
      <c r="D2635" s="627"/>
    </row>
    <row r="2636" spans="1:4" ht="15">
      <c r="A2636" s="632"/>
      <c r="B2636" s="633"/>
      <c r="C2636" s="634"/>
      <c r="D2636" s="627"/>
    </row>
    <row r="2637" spans="1:4" ht="15">
      <c r="A2637" s="632"/>
      <c r="B2637" s="633"/>
      <c r="C2637" s="634"/>
      <c r="D2637" s="627"/>
    </row>
    <row r="2638" spans="1:4" ht="15">
      <c r="A2638" s="632"/>
      <c r="B2638" s="633"/>
      <c r="C2638" s="634"/>
      <c r="D2638" s="627"/>
    </row>
    <row r="2639" spans="1:4" ht="15">
      <c r="A2639" s="632"/>
      <c r="B2639" s="633"/>
      <c r="C2639" s="634"/>
      <c r="D2639" s="627"/>
    </row>
    <row r="2640" spans="1:4" ht="15">
      <c r="A2640" s="632"/>
      <c r="B2640" s="633"/>
      <c r="C2640" s="634"/>
      <c r="D2640" s="627"/>
    </row>
    <row r="2641" spans="1:4" ht="15">
      <c r="A2641" s="632"/>
      <c r="B2641" s="633"/>
      <c r="C2641" s="634"/>
      <c r="D2641" s="627"/>
    </row>
    <row r="2642" spans="1:4" ht="15">
      <c r="A2642" s="632"/>
      <c r="B2642" s="633"/>
      <c r="C2642" s="634"/>
      <c r="D2642" s="627"/>
    </row>
    <row r="2643" spans="1:4" ht="15">
      <c r="A2643" s="632"/>
      <c r="B2643" s="633"/>
      <c r="C2643" s="634"/>
      <c r="D2643" s="627"/>
    </row>
    <row r="2644" spans="1:4" ht="15">
      <c r="A2644" s="632"/>
      <c r="B2644" s="633"/>
      <c r="C2644" s="634"/>
      <c r="D2644" s="627"/>
    </row>
    <row r="2645" spans="1:4" ht="15">
      <c r="A2645" s="632"/>
      <c r="B2645" s="633"/>
      <c r="C2645" s="634"/>
      <c r="D2645" s="627"/>
    </row>
    <row r="2646" spans="1:4" ht="15">
      <c r="A2646" s="632"/>
      <c r="B2646" s="633"/>
      <c r="C2646" s="634"/>
      <c r="D2646" s="627"/>
    </row>
    <row r="2647" spans="1:4" ht="15">
      <c r="A2647" s="632"/>
      <c r="B2647" s="633"/>
      <c r="C2647" s="634"/>
      <c r="D2647" s="627"/>
    </row>
    <row r="2648" spans="1:4" ht="15">
      <c r="A2648" s="632"/>
      <c r="B2648" s="633"/>
      <c r="C2648" s="634"/>
      <c r="D2648" s="627"/>
    </row>
    <row r="2649" spans="1:4" ht="15">
      <c r="A2649" s="632"/>
      <c r="B2649" s="633"/>
      <c r="C2649" s="634"/>
      <c r="D2649" s="627"/>
    </row>
    <row r="2650" spans="1:4" ht="15">
      <c r="A2650" s="632"/>
      <c r="B2650" s="633"/>
      <c r="C2650" s="634"/>
      <c r="D2650" s="627"/>
    </row>
    <row r="2651" spans="1:4" ht="15">
      <c r="A2651" s="632"/>
      <c r="B2651" s="633"/>
      <c r="C2651" s="634"/>
      <c r="D2651" s="627"/>
    </row>
    <row r="2652" spans="1:4" ht="15">
      <c r="A2652" s="632"/>
      <c r="B2652" s="633"/>
      <c r="C2652" s="634"/>
      <c r="D2652" s="627"/>
    </row>
    <row r="2653" spans="1:4" ht="15">
      <c r="A2653" s="632"/>
      <c r="B2653" s="633"/>
      <c r="C2653" s="634"/>
      <c r="D2653" s="627"/>
    </row>
    <row r="2654" spans="1:4" ht="15">
      <c r="A2654" s="632"/>
      <c r="B2654" s="633"/>
      <c r="C2654" s="634"/>
      <c r="D2654" s="627"/>
    </row>
    <row r="2655" spans="1:4" ht="15">
      <c r="A2655" s="632"/>
      <c r="B2655" s="633"/>
      <c r="C2655" s="634"/>
      <c r="D2655" s="627"/>
    </row>
    <row r="2656" spans="1:4" ht="15">
      <c r="A2656" s="632"/>
      <c r="B2656" s="633"/>
      <c r="C2656" s="634"/>
      <c r="D2656" s="627"/>
    </row>
    <row r="2657" spans="1:4" ht="15">
      <c r="A2657" s="632"/>
      <c r="B2657" s="633"/>
      <c r="C2657" s="634"/>
      <c r="D2657" s="627"/>
    </row>
    <row r="2658" spans="1:4" ht="15">
      <c r="A2658" s="632"/>
      <c r="B2658" s="633"/>
      <c r="C2658" s="634"/>
      <c r="D2658" s="627"/>
    </row>
    <row r="2659" spans="1:4" ht="15">
      <c r="A2659" s="632"/>
      <c r="B2659" s="633"/>
      <c r="C2659" s="634"/>
      <c r="D2659" s="627"/>
    </row>
    <row r="2660" spans="1:4" ht="15">
      <c r="A2660" s="632"/>
      <c r="B2660" s="633"/>
      <c r="C2660" s="634"/>
      <c r="D2660" s="627"/>
    </row>
    <row r="2661" spans="1:4" ht="15">
      <c r="A2661" s="632"/>
      <c r="B2661" s="633"/>
      <c r="C2661" s="634"/>
      <c r="D2661" s="627"/>
    </row>
    <row r="2662" spans="1:4" ht="15">
      <c r="A2662" s="632"/>
      <c r="B2662" s="633"/>
      <c r="C2662" s="634"/>
      <c r="D2662" s="627"/>
    </row>
    <row r="2663" spans="1:4" ht="15">
      <c r="A2663" s="632"/>
      <c r="B2663" s="633"/>
      <c r="C2663" s="634"/>
      <c r="D2663" s="627"/>
    </row>
    <row r="2664" spans="1:4" ht="15">
      <c r="A2664" s="632"/>
      <c r="B2664" s="633"/>
      <c r="C2664" s="634"/>
      <c r="D2664" s="627"/>
    </row>
    <row r="2665" spans="1:4" ht="15">
      <c r="A2665" s="632"/>
      <c r="B2665" s="633"/>
      <c r="C2665" s="634"/>
      <c r="D2665" s="627"/>
    </row>
    <row r="2666" spans="1:4" ht="15">
      <c r="A2666" s="632"/>
      <c r="B2666" s="633"/>
      <c r="C2666" s="634"/>
      <c r="D2666" s="627"/>
    </row>
    <row r="2667" spans="1:4" ht="15">
      <c r="A2667" s="632"/>
      <c r="B2667" s="633"/>
      <c r="C2667" s="634"/>
      <c r="D2667" s="627"/>
    </row>
    <row r="2668" spans="1:4" ht="15">
      <c r="A2668" s="632"/>
      <c r="B2668" s="633"/>
      <c r="C2668" s="634"/>
      <c r="D2668" s="627"/>
    </row>
    <row r="2669" spans="1:4" ht="15">
      <c r="A2669" s="632"/>
      <c r="B2669" s="633"/>
      <c r="C2669" s="634"/>
      <c r="D2669" s="627"/>
    </row>
    <row r="2670" spans="1:4" ht="15">
      <c r="A2670" s="632"/>
      <c r="B2670" s="633"/>
      <c r="C2670" s="634"/>
      <c r="D2670" s="627"/>
    </row>
    <row r="2671" spans="1:4" ht="15">
      <c r="A2671" s="632"/>
      <c r="B2671" s="633"/>
      <c r="C2671" s="634"/>
      <c r="D2671" s="627"/>
    </row>
    <row r="2672" spans="1:4" ht="15">
      <c r="A2672" s="632"/>
      <c r="B2672" s="633"/>
      <c r="C2672" s="634"/>
      <c r="D2672" s="627"/>
    </row>
    <row r="2673" spans="1:4" ht="15">
      <c r="A2673" s="632"/>
      <c r="B2673" s="633"/>
      <c r="C2673" s="634"/>
      <c r="D2673" s="627"/>
    </row>
    <row r="2674" spans="1:4" ht="15">
      <c r="A2674" s="632"/>
      <c r="B2674" s="633"/>
      <c r="C2674" s="634"/>
      <c r="D2674" s="627"/>
    </row>
    <row r="2675" spans="1:4" ht="15">
      <c r="A2675" s="632"/>
      <c r="B2675" s="633"/>
      <c r="C2675" s="634"/>
      <c r="D2675" s="627"/>
    </row>
    <row r="2676" spans="1:4" ht="15">
      <c r="A2676" s="632"/>
      <c r="B2676" s="633"/>
      <c r="C2676" s="634"/>
      <c r="D2676" s="627"/>
    </row>
    <row r="2677" spans="1:4" ht="15">
      <c r="A2677" s="632"/>
      <c r="B2677" s="633"/>
      <c r="C2677" s="634"/>
      <c r="D2677" s="627"/>
    </row>
    <row r="2678" spans="1:4" ht="15">
      <c r="A2678" s="632"/>
      <c r="B2678" s="633"/>
      <c r="C2678" s="634"/>
      <c r="D2678" s="627"/>
    </row>
    <row r="2679" spans="1:4" ht="15">
      <c r="A2679" s="632"/>
      <c r="B2679" s="633"/>
      <c r="C2679" s="634"/>
      <c r="D2679" s="627"/>
    </row>
    <row r="2680" spans="1:4" ht="15">
      <c r="A2680" s="632"/>
      <c r="B2680" s="633"/>
      <c r="C2680" s="634"/>
      <c r="D2680" s="627"/>
    </row>
    <row r="2681" spans="1:4" ht="15">
      <c r="A2681" s="632"/>
      <c r="B2681" s="633"/>
      <c r="C2681" s="634"/>
      <c r="D2681" s="627"/>
    </row>
    <row r="2682" spans="1:4" ht="15">
      <c r="A2682" s="632"/>
      <c r="B2682" s="633"/>
      <c r="C2682" s="634"/>
      <c r="D2682" s="627"/>
    </row>
    <row r="2683" spans="1:4" ht="15">
      <c r="A2683" s="632"/>
      <c r="B2683" s="633"/>
      <c r="C2683" s="634"/>
      <c r="D2683" s="627"/>
    </row>
    <row r="2684" spans="1:4" ht="15">
      <c r="A2684" s="632"/>
      <c r="B2684" s="633"/>
      <c r="C2684" s="634"/>
      <c r="D2684" s="627"/>
    </row>
    <row r="2685" spans="1:4" ht="15">
      <c r="A2685" s="632"/>
      <c r="B2685" s="633"/>
      <c r="C2685" s="634"/>
      <c r="D2685" s="627"/>
    </row>
    <row r="2686" spans="1:4" ht="15">
      <c r="A2686" s="632"/>
      <c r="B2686" s="633"/>
      <c r="C2686" s="634"/>
      <c r="D2686" s="627"/>
    </row>
    <row r="2687" spans="1:4" ht="15">
      <c r="A2687" s="632"/>
      <c r="B2687" s="633"/>
      <c r="C2687" s="634"/>
      <c r="D2687" s="627"/>
    </row>
    <row r="2688" spans="1:4" ht="15">
      <c r="A2688" s="632"/>
      <c r="B2688" s="633"/>
      <c r="C2688" s="634"/>
      <c r="D2688" s="627"/>
    </row>
    <row r="2689" spans="1:4" ht="15">
      <c r="A2689" s="632"/>
      <c r="B2689" s="633"/>
      <c r="C2689" s="634"/>
      <c r="D2689" s="627"/>
    </row>
    <row r="2690" spans="1:4" ht="15">
      <c r="A2690" s="632"/>
      <c r="B2690" s="633"/>
      <c r="C2690" s="634"/>
      <c r="D2690" s="627"/>
    </row>
    <row r="2691" spans="1:4" ht="15">
      <c r="A2691" s="632"/>
      <c r="B2691" s="633"/>
      <c r="C2691" s="634"/>
      <c r="D2691" s="627"/>
    </row>
    <row r="2692" spans="1:4" ht="15">
      <c r="A2692" s="632"/>
      <c r="B2692" s="633"/>
      <c r="C2692" s="634"/>
      <c r="D2692" s="627"/>
    </row>
    <row r="2693" spans="1:4" ht="15">
      <c r="A2693" s="632"/>
      <c r="B2693" s="633"/>
      <c r="C2693" s="634"/>
      <c r="D2693" s="627"/>
    </row>
    <row r="2694" spans="1:4" ht="15">
      <c r="A2694" s="632"/>
      <c r="B2694" s="633"/>
      <c r="C2694" s="634"/>
      <c r="D2694" s="627"/>
    </row>
    <row r="2695" spans="1:4" ht="15">
      <c r="A2695" s="632"/>
      <c r="B2695" s="633"/>
      <c r="C2695" s="634"/>
      <c r="D2695" s="627"/>
    </row>
    <row r="2696" spans="1:4" ht="15">
      <c r="A2696" s="632"/>
      <c r="B2696" s="633"/>
      <c r="C2696" s="634"/>
      <c r="D2696" s="627"/>
    </row>
    <row r="2697" spans="1:4" ht="15">
      <c r="A2697" s="632"/>
      <c r="B2697" s="633"/>
      <c r="C2697" s="634"/>
      <c r="D2697" s="627"/>
    </row>
    <row r="2698" spans="1:4" ht="15">
      <c r="A2698" s="632"/>
      <c r="B2698" s="633"/>
      <c r="C2698" s="634"/>
      <c r="D2698" s="627"/>
    </row>
    <row r="2699" spans="1:4" ht="15">
      <c r="A2699" s="632"/>
      <c r="B2699" s="633"/>
      <c r="C2699" s="634"/>
      <c r="D2699" s="627"/>
    </row>
    <row r="2700" spans="1:4" ht="15">
      <c r="A2700" s="632"/>
      <c r="B2700" s="633"/>
      <c r="C2700" s="634"/>
      <c r="D2700" s="627"/>
    </row>
    <row r="2701" spans="1:4" ht="15">
      <c r="A2701" s="632"/>
      <c r="B2701" s="633"/>
      <c r="C2701" s="634"/>
      <c r="D2701" s="627"/>
    </row>
    <row r="2702" spans="1:4" ht="15">
      <c r="A2702" s="632"/>
      <c r="B2702" s="633"/>
      <c r="C2702" s="634"/>
      <c r="D2702" s="627"/>
    </row>
    <row r="2703" spans="1:4" ht="15">
      <c r="A2703" s="632"/>
      <c r="B2703" s="633"/>
      <c r="C2703" s="634"/>
      <c r="D2703" s="627"/>
    </row>
    <row r="2704" spans="1:4" ht="15">
      <c r="A2704" s="632"/>
      <c r="B2704" s="633"/>
      <c r="C2704" s="634"/>
      <c r="D2704" s="627"/>
    </row>
    <row r="2705" spans="1:4" ht="15">
      <c r="A2705" s="632"/>
      <c r="B2705" s="633"/>
      <c r="C2705" s="634"/>
      <c r="D2705" s="627"/>
    </row>
    <row r="2706" spans="1:4" ht="15">
      <c r="A2706" s="632"/>
      <c r="B2706" s="633"/>
      <c r="C2706" s="634"/>
      <c r="D2706" s="627"/>
    </row>
    <row r="2707" spans="1:4" ht="15">
      <c r="A2707" s="632"/>
      <c r="B2707" s="633"/>
      <c r="C2707" s="634"/>
      <c r="D2707" s="627"/>
    </row>
    <row r="2708" spans="1:4" ht="15">
      <c r="A2708" s="632"/>
      <c r="B2708" s="633"/>
      <c r="C2708" s="634"/>
      <c r="D2708" s="627"/>
    </row>
    <row r="2709" spans="1:4" ht="15">
      <c r="A2709" s="632"/>
      <c r="B2709" s="633"/>
      <c r="C2709" s="634"/>
      <c r="D2709" s="627"/>
    </row>
    <row r="2710" spans="1:4" ht="15">
      <c r="A2710" s="632"/>
      <c r="B2710" s="633"/>
      <c r="C2710" s="634"/>
      <c r="D2710" s="627"/>
    </row>
    <row r="2711" spans="1:4" ht="15">
      <c r="A2711" s="632"/>
      <c r="B2711" s="633"/>
      <c r="C2711" s="634"/>
      <c r="D2711" s="627"/>
    </row>
    <row r="2712" spans="1:4" ht="15">
      <c r="A2712" s="632"/>
      <c r="B2712" s="633"/>
      <c r="C2712" s="634"/>
      <c r="D2712" s="627"/>
    </row>
    <row r="2713" spans="1:4" ht="15">
      <c r="A2713" s="632"/>
      <c r="B2713" s="633"/>
      <c r="C2713" s="634"/>
      <c r="D2713" s="627"/>
    </row>
    <row r="2714" spans="1:4" ht="15">
      <c r="A2714" s="632"/>
      <c r="B2714" s="633"/>
      <c r="C2714" s="634"/>
      <c r="D2714" s="627"/>
    </row>
    <row r="2715" spans="1:4" ht="15">
      <c r="A2715" s="632"/>
      <c r="B2715" s="633"/>
      <c r="C2715" s="634"/>
      <c r="D2715" s="627"/>
    </row>
    <row r="2716" spans="1:4" ht="15">
      <c r="A2716" s="632"/>
      <c r="B2716" s="633"/>
      <c r="C2716" s="634"/>
      <c r="D2716" s="627"/>
    </row>
    <row r="2717" spans="1:4" ht="15">
      <c r="A2717" s="632"/>
      <c r="B2717" s="633"/>
      <c r="C2717" s="634"/>
      <c r="D2717" s="627"/>
    </row>
    <row r="2718" spans="1:4" ht="15">
      <c r="A2718" s="632"/>
      <c r="B2718" s="633"/>
      <c r="C2718" s="634"/>
      <c r="D2718" s="627"/>
    </row>
    <row r="2719" spans="1:4" ht="15">
      <c r="A2719" s="632"/>
      <c r="B2719" s="633"/>
      <c r="C2719" s="634"/>
      <c r="D2719" s="627"/>
    </row>
    <row r="2720" spans="1:4" ht="15">
      <c r="A2720" s="632"/>
      <c r="B2720" s="633"/>
      <c r="C2720" s="634"/>
      <c r="D2720" s="627"/>
    </row>
    <row r="2721" spans="1:4" ht="15">
      <c r="A2721" s="632"/>
      <c r="B2721" s="633"/>
      <c r="C2721" s="634"/>
      <c r="D2721" s="627"/>
    </row>
    <row r="2722" spans="1:4" ht="15">
      <c r="A2722" s="632"/>
      <c r="B2722" s="633"/>
      <c r="C2722" s="634"/>
      <c r="D2722" s="627"/>
    </row>
    <row r="2723" spans="1:4" ht="15">
      <c r="A2723" s="632"/>
      <c r="B2723" s="633"/>
      <c r="C2723" s="634"/>
      <c r="D2723" s="627"/>
    </row>
    <row r="2724" spans="1:4" ht="15">
      <c r="A2724" s="632"/>
      <c r="B2724" s="633"/>
      <c r="C2724" s="634"/>
      <c r="D2724" s="627"/>
    </row>
    <row r="2725" spans="1:4" ht="15">
      <c r="A2725" s="632"/>
      <c r="B2725" s="633"/>
      <c r="C2725" s="634"/>
      <c r="D2725" s="627"/>
    </row>
    <row r="2726" spans="1:4" ht="15">
      <c r="A2726" s="632"/>
      <c r="B2726" s="633"/>
      <c r="C2726" s="634"/>
      <c r="D2726" s="627"/>
    </row>
    <row r="2727" spans="1:4" ht="15">
      <c r="A2727" s="632"/>
      <c r="B2727" s="633"/>
      <c r="C2727" s="634"/>
      <c r="D2727" s="627"/>
    </row>
    <row r="2728" spans="1:4" ht="15">
      <c r="A2728" s="632"/>
      <c r="B2728" s="633"/>
      <c r="C2728" s="634"/>
      <c r="D2728" s="627"/>
    </row>
    <row r="2729" spans="1:4" ht="15">
      <c r="A2729" s="632"/>
      <c r="B2729" s="633"/>
      <c r="C2729" s="634"/>
      <c r="D2729" s="627"/>
    </row>
    <row r="2730" spans="1:4" ht="15">
      <c r="A2730" s="632"/>
      <c r="B2730" s="633"/>
      <c r="C2730" s="634"/>
      <c r="D2730" s="627"/>
    </row>
    <row r="2731" spans="1:4" ht="15">
      <c r="A2731" s="632"/>
      <c r="B2731" s="633"/>
      <c r="C2731" s="634"/>
      <c r="D2731" s="627"/>
    </row>
    <row r="2732" spans="1:4" ht="15">
      <c r="A2732" s="632"/>
      <c r="B2732" s="633"/>
      <c r="C2732" s="634"/>
      <c r="D2732" s="627"/>
    </row>
    <row r="2733" spans="1:4" ht="15">
      <c r="A2733" s="632"/>
      <c r="B2733" s="633"/>
      <c r="C2733" s="634"/>
      <c r="D2733" s="627"/>
    </row>
    <row r="2734" spans="1:4" ht="15">
      <c r="A2734" s="632"/>
      <c r="B2734" s="633"/>
      <c r="C2734" s="634"/>
      <c r="D2734" s="627"/>
    </row>
    <row r="2735" spans="1:4" ht="15">
      <c r="A2735" s="632"/>
      <c r="B2735" s="633"/>
      <c r="C2735" s="634"/>
      <c r="D2735" s="627"/>
    </row>
    <row r="2736" spans="1:4" ht="15">
      <c r="A2736" s="632"/>
      <c r="B2736" s="633"/>
      <c r="C2736" s="634"/>
      <c r="D2736" s="627"/>
    </row>
    <row r="2737" spans="1:4" ht="15">
      <c r="A2737" s="632"/>
      <c r="B2737" s="633"/>
      <c r="C2737" s="634"/>
      <c r="D2737" s="627"/>
    </row>
    <row r="2738" spans="1:4" ht="15">
      <c r="A2738" s="632"/>
      <c r="B2738" s="633"/>
      <c r="C2738" s="634"/>
      <c r="D2738" s="627"/>
    </row>
    <row r="2739" spans="1:4" ht="15">
      <c r="A2739" s="632"/>
      <c r="B2739" s="633"/>
      <c r="C2739" s="634"/>
      <c r="D2739" s="627"/>
    </row>
    <row r="2740" spans="1:4" ht="15">
      <c r="A2740" s="632"/>
      <c r="B2740" s="633"/>
      <c r="C2740" s="634"/>
      <c r="D2740" s="627"/>
    </row>
    <row r="2741" spans="1:4" ht="15">
      <c r="A2741" s="632"/>
      <c r="B2741" s="633"/>
      <c r="C2741" s="634"/>
      <c r="D2741" s="627"/>
    </row>
    <row r="2742" spans="1:4" ht="15">
      <c r="A2742" s="632"/>
      <c r="B2742" s="633"/>
      <c r="C2742" s="634"/>
      <c r="D2742" s="627"/>
    </row>
    <row r="2743" spans="1:4" ht="15">
      <c r="A2743" s="632"/>
      <c r="B2743" s="633"/>
      <c r="C2743" s="634"/>
      <c r="D2743" s="627"/>
    </row>
    <row r="2744" spans="1:4" ht="15">
      <c r="A2744" s="632"/>
      <c r="B2744" s="633"/>
      <c r="C2744" s="634"/>
      <c r="D2744" s="627"/>
    </row>
    <row r="2745" spans="1:4" ht="15">
      <c r="A2745" s="632"/>
      <c r="B2745" s="633"/>
      <c r="C2745" s="634"/>
      <c r="D2745" s="627"/>
    </row>
    <row r="2746" spans="1:4" ht="15">
      <c r="A2746" s="632"/>
      <c r="B2746" s="633"/>
      <c r="C2746" s="634"/>
      <c r="D2746" s="627"/>
    </row>
    <row r="2747" spans="1:4" ht="15">
      <c r="A2747" s="632"/>
      <c r="B2747" s="633"/>
      <c r="C2747" s="634"/>
      <c r="D2747" s="627"/>
    </row>
    <row r="2748" spans="1:4" ht="15">
      <c r="A2748" s="632"/>
      <c r="B2748" s="633"/>
      <c r="C2748" s="634"/>
      <c r="D2748" s="627"/>
    </row>
    <row r="2749" spans="1:4" ht="15">
      <c r="A2749" s="632"/>
      <c r="B2749" s="633"/>
      <c r="C2749" s="634"/>
      <c r="D2749" s="627"/>
    </row>
    <row r="2750" spans="1:4" ht="15">
      <c r="A2750" s="632"/>
      <c r="B2750" s="633"/>
      <c r="C2750" s="634"/>
      <c r="D2750" s="627"/>
    </row>
    <row r="2751" spans="1:4" ht="15">
      <c r="A2751" s="632"/>
      <c r="B2751" s="633"/>
      <c r="C2751" s="634"/>
      <c r="D2751" s="627"/>
    </row>
    <row r="2752" spans="1:4" ht="15">
      <c r="A2752" s="632"/>
      <c r="B2752" s="633"/>
      <c r="C2752" s="634"/>
      <c r="D2752" s="627"/>
    </row>
    <row r="2753" spans="1:4" ht="15">
      <c r="A2753" s="632"/>
      <c r="B2753" s="633"/>
      <c r="C2753" s="634"/>
      <c r="D2753" s="627"/>
    </row>
    <row r="2754" spans="1:4" ht="15">
      <c r="A2754" s="632"/>
      <c r="B2754" s="633"/>
      <c r="C2754" s="634"/>
      <c r="D2754" s="627"/>
    </row>
    <row r="2755" spans="1:4" ht="15">
      <c r="A2755" s="632"/>
      <c r="B2755" s="633"/>
      <c r="C2755" s="634"/>
      <c r="D2755" s="627"/>
    </row>
    <row r="2756" spans="1:4" ht="15">
      <c r="A2756" s="632"/>
      <c r="B2756" s="633"/>
      <c r="C2756" s="634"/>
      <c r="D2756" s="627"/>
    </row>
    <row r="2757" spans="1:4" ht="15">
      <c r="A2757" s="632"/>
      <c r="B2757" s="633"/>
      <c r="C2757" s="634"/>
      <c r="D2757" s="627"/>
    </row>
    <row r="2758" spans="1:4" ht="15">
      <c r="A2758" s="632"/>
      <c r="B2758" s="633"/>
      <c r="C2758" s="634"/>
      <c r="D2758" s="627"/>
    </row>
    <row r="2759" spans="1:4" ht="15">
      <c r="A2759" s="632"/>
      <c r="B2759" s="633"/>
      <c r="C2759" s="634"/>
      <c r="D2759" s="627"/>
    </row>
    <row r="2760" spans="1:4" ht="15">
      <c r="A2760" s="632"/>
      <c r="B2760" s="633"/>
      <c r="C2760" s="634"/>
      <c r="D2760" s="627"/>
    </row>
    <row r="2761" spans="1:4" ht="15">
      <c r="A2761" s="632"/>
      <c r="B2761" s="633"/>
      <c r="C2761" s="634"/>
      <c r="D2761" s="627"/>
    </row>
    <row r="2762" spans="1:4" ht="15">
      <c r="A2762" s="632"/>
      <c r="B2762" s="633"/>
      <c r="C2762" s="634"/>
      <c r="D2762" s="627"/>
    </row>
    <row r="2763" spans="1:4" ht="15">
      <c r="A2763" s="632"/>
      <c r="B2763" s="633"/>
      <c r="C2763" s="634"/>
      <c r="D2763" s="627"/>
    </row>
    <row r="2764" spans="1:4" ht="15">
      <c r="A2764" s="632"/>
      <c r="B2764" s="633"/>
      <c r="C2764" s="634"/>
      <c r="D2764" s="627"/>
    </row>
    <row r="2765" spans="1:4" ht="15">
      <c r="A2765" s="632"/>
      <c r="B2765" s="633"/>
      <c r="C2765" s="634"/>
      <c r="D2765" s="627"/>
    </row>
    <row r="2766" spans="1:4" ht="15">
      <c r="A2766" s="632"/>
      <c r="B2766" s="633"/>
      <c r="C2766" s="634"/>
      <c r="D2766" s="627"/>
    </row>
    <row r="2767" spans="1:4" ht="15">
      <c r="A2767" s="632"/>
      <c r="B2767" s="633"/>
      <c r="C2767" s="634"/>
      <c r="D2767" s="627"/>
    </row>
    <row r="2768" spans="1:4" ht="15">
      <c r="A2768" s="632"/>
      <c r="B2768" s="633"/>
      <c r="C2768" s="634"/>
      <c r="D2768" s="627"/>
    </row>
    <row r="2769" spans="1:4" ht="15">
      <c r="A2769" s="632"/>
      <c r="B2769" s="633"/>
      <c r="C2769" s="634"/>
      <c r="D2769" s="627"/>
    </row>
    <row r="2770" spans="1:4" ht="15">
      <c r="A2770" s="632"/>
      <c r="B2770" s="633"/>
      <c r="C2770" s="634"/>
      <c r="D2770" s="627"/>
    </row>
    <row r="2771" spans="1:4" ht="15">
      <c r="A2771" s="632"/>
      <c r="B2771" s="633"/>
      <c r="C2771" s="634"/>
      <c r="D2771" s="627"/>
    </row>
    <row r="2772" spans="1:4" ht="15">
      <c r="A2772" s="632"/>
      <c r="B2772" s="633"/>
      <c r="C2772" s="634"/>
      <c r="D2772" s="627"/>
    </row>
    <row r="2773" spans="1:4" ht="15">
      <c r="A2773" s="632"/>
      <c r="B2773" s="633"/>
      <c r="C2773" s="634"/>
      <c r="D2773" s="627"/>
    </row>
    <row r="2774" spans="1:4" ht="15">
      <c r="A2774" s="632"/>
      <c r="B2774" s="633"/>
      <c r="C2774" s="634"/>
      <c r="D2774" s="627"/>
    </row>
    <row r="2775" spans="1:4" ht="15">
      <c r="A2775" s="632"/>
      <c r="B2775" s="633"/>
      <c r="C2775" s="634"/>
      <c r="D2775" s="627"/>
    </row>
    <row r="2776" spans="1:4" ht="15">
      <c r="A2776" s="632"/>
      <c r="B2776" s="633"/>
      <c r="C2776" s="634"/>
      <c r="D2776" s="627"/>
    </row>
    <row r="2777" spans="1:4" ht="15">
      <c r="A2777" s="632"/>
      <c r="B2777" s="633"/>
      <c r="C2777" s="634"/>
      <c r="D2777" s="627"/>
    </row>
    <row r="2778" spans="1:4" ht="15">
      <c r="A2778" s="632"/>
      <c r="B2778" s="633"/>
      <c r="C2778" s="634"/>
      <c r="D2778" s="627"/>
    </row>
    <row r="2779" spans="1:4" ht="15">
      <c r="A2779" s="632"/>
      <c r="B2779" s="633"/>
      <c r="C2779" s="634"/>
      <c r="D2779" s="627"/>
    </row>
    <row r="2780" spans="1:4" ht="15">
      <c r="A2780" s="632"/>
      <c r="B2780" s="633"/>
      <c r="C2780" s="634"/>
      <c r="D2780" s="627"/>
    </row>
    <row r="2781" spans="1:4" ht="15">
      <c r="A2781" s="632"/>
      <c r="B2781" s="633"/>
      <c r="C2781" s="634"/>
      <c r="D2781" s="627"/>
    </row>
    <row r="2782" spans="1:4" ht="15">
      <c r="A2782" s="632"/>
      <c r="B2782" s="633"/>
      <c r="C2782" s="634"/>
      <c r="D2782" s="627"/>
    </row>
    <row r="2783" spans="1:4" ht="15">
      <c r="A2783" s="632"/>
      <c r="B2783" s="633"/>
      <c r="C2783" s="634"/>
      <c r="D2783" s="627"/>
    </row>
    <row r="2784" spans="1:4" ht="15">
      <c r="A2784" s="632"/>
      <c r="B2784" s="633"/>
      <c r="C2784" s="634"/>
      <c r="D2784" s="627"/>
    </row>
    <row r="2785" spans="1:4" ht="15">
      <c r="A2785" s="632"/>
      <c r="B2785" s="633"/>
      <c r="C2785" s="634"/>
      <c r="D2785" s="627"/>
    </row>
    <row r="2786" spans="1:4" ht="15">
      <c r="A2786" s="632"/>
      <c r="B2786" s="633"/>
      <c r="C2786" s="634"/>
      <c r="D2786" s="627"/>
    </row>
    <row r="2787" spans="1:4" ht="15">
      <c r="A2787" s="632"/>
      <c r="B2787" s="633"/>
      <c r="C2787" s="634"/>
      <c r="D2787" s="627"/>
    </row>
    <row r="2788" spans="1:4" ht="15">
      <c r="A2788" s="632"/>
      <c r="B2788" s="633"/>
      <c r="C2788" s="634"/>
      <c r="D2788" s="627"/>
    </row>
    <row r="2789" spans="1:4" ht="15">
      <c r="A2789" s="632"/>
      <c r="B2789" s="633"/>
      <c r="C2789" s="634"/>
      <c r="D2789" s="627"/>
    </row>
    <row r="2790" spans="1:4" ht="15">
      <c r="A2790" s="632"/>
      <c r="B2790" s="633"/>
      <c r="C2790" s="634"/>
      <c r="D2790" s="627"/>
    </row>
    <row r="2791" spans="1:4" ht="15">
      <c r="A2791" s="632"/>
      <c r="B2791" s="633"/>
      <c r="C2791" s="634"/>
      <c r="D2791" s="627"/>
    </row>
    <row r="2792" spans="1:4" ht="15">
      <c r="A2792" s="632"/>
      <c r="B2792" s="633"/>
      <c r="C2792" s="634"/>
      <c r="D2792" s="627"/>
    </row>
    <row r="2793" spans="1:4" ht="15">
      <c r="A2793" s="632"/>
      <c r="B2793" s="633"/>
      <c r="C2793" s="634"/>
      <c r="D2793" s="627"/>
    </row>
    <row r="2794" spans="1:4" ht="15">
      <c r="A2794" s="632"/>
      <c r="B2794" s="633"/>
      <c r="C2794" s="634"/>
      <c r="D2794" s="627"/>
    </row>
    <row r="2795" spans="1:4" ht="15">
      <c r="A2795" s="632"/>
      <c r="B2795" s="633"/>
      <c r="C2795" s="634"/>
      <c r="D2795" s="627"/>
    </row>
    <row r="2796" spans="1:4" ht="15">
      <c r="A2796" s="632"/>
      <c r="B2796" s="633"/>
      <c r="C2796" s="634"/>
      <c r="D2796" s="627"/>
    </row>
    <row r="2797" spans="1:4" ht="15">
      <c r="A2797" s="632"/>
      <c r="B2797" s="633"/>
      <c r="C2797" s="634"/>
      <c r="D2797" s="627"/>
    </row>
    <row r="2798" spans="1:4" ht="15">
      <c r="A2798" s="632"/>
      <c r="B2798" s="633"/>
      <c r="C2798" s="634"/>
      <c r="D2798" s="627"/>
    </row>
    <row r="2799" spans="1:4" ht="15">
      <c r="A2799" s="632"/>
      <c r="B2799" s="633"/>
      <c r="C2799" s="634"/>
      <c r="D2799" s="627"/>
    </row>
    <row r="2800" spans="1:4" ht="15">
      <c r="A2800" s="632"/>
      <c r="B2800" s="633"/>
      <c r="C2800" s="634"/>
      <c r="D2800" s="627"/>
    </row>
    <row r="2801" spans="1:4" ht="15">
      <c r="A2801" s="632"/>
      <c r="B2801" s="633"/>
      <c r="C2801" s="634"/>
      <c r="D2801" s="627"/>
    </row>
    <row r="2802" spans="1:4" ht="15">
      <c r="A2802" s="632"/>
      <c r="B2802" s="633"/>
      <c r="C2802" s="634"/>
      <c r="D2802" s="627"/>
    </row>
    <row r="2803" spans="1:4" ht="15">
      <c r="A2803" s="632"/>
      <c r="B2803" s="633"/>
      <c r="C2803" s="634"/>
      <c r="D2803" s="627"/>
    </row>
    <row r="2804" spans="1:4" ht="15">
      <c r="A2804" s="632"/>
      <c r="B2804" s="633"/>
      <c r="C2804" s="634"/>
      <c r="D2804" s="627"/>
    </row>
    <row r="2805" spans="1:4" ht="15">
      <c r="A2805" s="632"/>
      <c r="B2805" s="633"/>
      <c r="C2805" s="634"/>
      <c r="D2805" s="627"/>
    </row>
    <row r="2806" spans="1:4" ht="15">
      <c r="A2806" s="632"/>
      <c r="B2806" s="633"/>
      <c r="C2806" s="634"/>
      <c r="D2806" s="627"/>
    </row>
    <row r="2807" spans="1:4" ht="15">
      <c r="A2807" s="632"/>
      <c r="B2807" s="633"/>
      <c r="C2807" s="634"/>
      <c r="D2807" s="627"/>
    </row>
    <row r="2808" spans="1:4" ht="15">
      <c r="A2808" s="632"/>
      <c r="B2808" s="633"/>
      <c r="C2808" s="634"/>
      <c r="D2808" s="627"/>
    </row>
    <row r="2809" spans="1:4" ht="15">
      <c r="A2809" s="632"/>
      <c r="B2809" s="633"/>
      <c r="C2809" s="634"/>
      <c r="D2809" s="627"/>
    </row>
    <row r="2810" spans="1:4" ht="15">
      <c r="A2810" s="632"/>
      <c r="B2810" s="633"/>
      <c r="C2810" s="634"/>
      <c r="D2810" s="627"/>
    </row>
    <row r="2811" spans="1:4" ht="15">
      <c r="A2811" s="632"/>
      <c r="B2811" s="633"/>
      <c r="C2811" s="634"/>
      <c r="D2811" s="627"/>
    </row>
    <row r="2812" spans="1:4" ht="15">
      <c r="A2812" s="632"/>
      <c r="B2812" s="633"/>
      <c r="C2812" s="634"/>
      <c r="D2812" s="627"/>
    </row>
    <row r="2813" spans="1:4" ht="15">
      <c r="A2813" s="632"/>
      <c r="B2813" s="633"/>
      <c r="C2813" s="634"/>
      <c r="D2813" s="627"/>
    </row>
    <row r="2814" spans="1:4" ht="15">
      <c r="A2814" s="632"/>
      <c r="B2814" s="633"/>
      <c r="C2814" s="634"/>
      <c r="D2814" s="627"/>
    </row>
    <row r="2815" spans="1:4" ht="15">
      <c r="A2815" s="632"/>
      <c r="B2815" s="633"/>
      <c r="C2815" s="634"/>
      <c r="D2815" s="627"/>
    </row>
    <row r="2816" spans="1:4" ht="15">
      <c r="A2816" s="632"/>
      <c r="B2816" s="633"/>
      <c r="C2816" s="634"/>
      <c r="D2816" s="627"/>
    </row>
    <row r="2817" spans="1:4" ht="15">
      <c r="A2817" s="632"/>
      <c r="B2817" s="633"/>
      <c r="C2817" s="634"/>
      <c r="D2817" s="627"/>
    </row>
    <row r="2818" spans="1:4" ht="15">
      <c r="A2818" s="632"/>
      <c r="B2818" s="633"/>
      <c r="C2818" s="634"/>
      <c r="D2818" s="627"/>
    </row>
    <row r="2819" spans="1:4" ht="15">
      <c r="A2819" s="632"/>
      <c r="B2819" s="633"/>
      <c r="C2819" s="634"/>
      <c r="D2819" s="627"/>
    </row>
    <row r="2820" spans="1:4" ht="15">
      <c r="A2820" s="632"/>
      <c r="B2820" s="633"/>
      <c r="C2820" s="634"/>
      <c r="D2820" s="627"/>
    </row>
    <row r="2821" spans="1:4" ht="15">
      <c r="A2821" s="632"/>
      <c r="B2821" s="633"/>
      <c r="C2821" s="634"/>
      <c r="D2821" s="627"/>
    </row>
    <row r="2822" spans="1:4" ht="15">
      <c r="A2822" s="632"/>
      <c r="B2822" s="633"/>
      <c r="C2822" s="634"/>
      <c r="D2822" s="627"/>
    </row>
    <row r="2823" spans="1:4" ht="15">
      <c r="A2823" s="632"/>
      <c r="B2823" s="633"/>
      <c r="C2823" s="634"/>
      <c r="D2823" s="627"/>
    </row>
    <row r="2824" spans="1:4" ht="15">
      <c r="A2824" s="632"/>
      <c r="B2824" s="633"/>
      <c r="C2824" s="634"/>
      <c r="D2824" s="627"/>
    </row>
    <row r="2825" spans="1:4" ht="15">
      <c r="A2825" s="632"/>
      <c r="B2825" s="633"/>
      <c r="C2825" s="634"/>
      <c r="D2825" s="627"/>
    </row>
    <row r="2826" spans="1:4" ht="15">
      <c r="A2826" s="632"/>
      <c r="B2826" s="633"/>
      <c r="C2826" s="634"/>
      <c r="D2826" s="627"/>
    </row>
    <row r="2827" spans="1:4" ht="15">
      <c r="A2827" s="632"/>
      <c r="B2827" s="633"/>
      <c r="C2827" s="634"/>
      <c r="D2827" s="627"/>
    </row>
    <row r="2828" spans="1:4" ht="15">
      <c r="A2828" s="632"/>
      <c r="B2828" s="633"/>
      <c r="C2828" s="634"/>
      <c r="D2828" s="627"/>
    </row>
    <row r="2829" spans="1:4" ht="15">
      <c r="A2829" s="632"/>
      <c r="B2829" s="633"/>
      <c r="C2829" s="634"/>
      <c r="D2829" s="627"/>
    </row>
    <row r="2830" spans="1:4" ht="15">
      <c r="A2830" s="632"/>
      <c r="B2830" s="633"/>
      <c r="C2830" s="634"/>
      <c r="D2830" s="627"/>
    </row>
    <row r="2831" spans="1:4" ht="15">
      <c r="A2831" s="632"/>
      <c r="B2831" s="633"/>
      <c r="C2831" s="634"/>
      <c r="D2831" s="627"/>
    </row>
    <row r="2832" spans="1:4" ht="15">
      <c r="A2832" s="632"/>
      <c r="B2832" s="633"/>
      <c r="C2832" s="634"/>
      <c r="D2832" s="627"/>
    </row>
    <row r="2833" spans="1:4" ht="15">
      <c r="A2833" s="632"/>
      <c r="B2833" s="633"/>
      <c r="C2833" s="634"/>
      <c r="D2833" s="627"/>
    </row>
    <row r="2834" spans="1:4" ht="15">
      <c r="A2834" s="632"/>
      <c r="B2834" s="633"/>
      <c r="C2834" s="634"/>
      <c r="D2834" s="627"/>
    </row>
    <row r="2835" spans="1:4" ht="15">
      <c r="A2835" s="632"/>
      <c r="B2835" s="633"/>
      <c r="C2835" s="634"/>
      <c r="D2835" s="627"/>
    </row>
    <row r="2836" spans="1:4" ht="15">
      <c r="A2836" s="632"/>
      <c r="B2836" s="633"/>
      <c r="C2836" s="634"/>
      <c r="D2836" s="627"/>
    </row>
    <row r="2837" spans="1:4" ht="15">
      <c r="A2837" s="632"/>
      <c r="B2837" s="633"/>
      <c r="C2837" s="634"/>
      <c r="D2837" s="627"/>
    </row>
    <row r="2838" spans="1:4" ht="15">
      <c r="A2838" s="632"/>
      <c r="B2838" s="633"/>
      <c r="C2838" s="634"/>
      <c r="D2838" s="627"/>
    </row>
    <row r="2839" spans="1:4" ht="15">
      <c r="A2839" s="632"/>
      <c r="B2839" s="633"/>
      <c r="C2839" s="634"/>
      <c r="D2839" s="627"/>
    </row>
    <row r="2840" spans="1:4" ht="15">
      <c r="A2840" s="632"/>
      <c r="B2840" s="633"/>
      <c r="C2840" s="634"/>
      <c r="D2840" s="627"/>
    </row>
    <row r="2841" spans="1:4" ht="15">
      <c r="A2841" s="632"/>
      <c r="B2841" s="633"/>
      <c r="C2841" s="634"/>
      <c r="D2841" s="627"/>
    </row>
    <row r="2842" spans="1:4" ht="15">
      <c r="A2842" s="632"/>
      <c r="B2842" s="633"/>
      <c r="C2842" s="634"/>
      <c r="D2842" s="627"/>
    </row>
    <row r="2843" spans="1:4" ht="15">
      <c r="A2843" s="632"/>
      <c r="B2843" s="633"/>
      <c r="C2843" s="634"/>
      <c r="D2843" s="627"/>
    </row>
    <row r="2844" spans="1:4" ht="15">
      <c r="A2844" s="632"/>
      <c r="B2844" s="633"/>
      <c r="C2844" s="634"/>
      <c r="D2844" s="627"/>
    </row>
    <row r="2845" spans="1:4" ht="15">
      <c r="A2845" s="632"/>
      <c r="B2845" s="633"/>
      <c r="C2845" s="634"/>
      <c r="D2845" s="627"/>
    </row>
    <row r="2846" spans="1:4" ht="15">
      <c r="A2846" s="632"/>
      <c r="B2846" s="633"/>
      <c r="C2846" s="634"/>
      <c r="D2846" s="627"/>
    </row>
    <row r="2847" spans="1:4" ht="15">
      <c r="A2847" s="632"/>
      <c r="B2847" s="633"/>
      <c r="C2847" s="634"/>
      <c r="D2847" s="627"/>
    </row>
    <row r="2848" spans="1:4" ht="15">
      <c r="A2848" s="632"/>
      <c r="B2848" s="633"/>
      <c r="C2848" s="634"/>
      <c r="D2848" s="627"/>
    </row>
    <row r="2849" spans="1:4" ht="15">
      <c r="A2849" s="632"/>
      <c r="B2849" s="633"/>
      <c r="C2849" s="634"/>
      <c r="D2849" s="627"/>
    </row>
    <row r="2850" spans="1:4" ht="15">
      <c r="A2850" s="632"/>
      <c r="B2850" s="633"/>
      <c r="C2850" s="634"/>
      <c r="D2850" s="627"/>
    </row>
    <row r="2851" spans="1:4" ht="15">
      <c r="A2851" s="632"/>
      <c r="B2851" s="633"/>
      <c r="C2851" s="634"/>
      <c r="D2851" s="627"/>
    </row>
    <row r="2852" spans="1:4" ht="15">
      <c r="A2852" s="632"/>
      <c r="B2852" s="633"/>
      <c r="C2852" s="634"/>
      <c r="D2852" s="627"/>
    </row>
    <row r="2853" spans="1:4" ht="15">
      <c r="A2853" s="632"/>
      <c r="B2853" s="633"/>
      <c r="C2853" s="634"/>
      <c r="D2853" s="627"/>
    </row>
    <row r="2854" spans="1:4" ht="15">
      <c r="A2854" s="632"/>
      <c r="B2854" s="633"/>
      <c r="C2854" s="634"/>
      <c r="D2854" s="627"/>
    </row>
    <row r="2855" spans="1:4" ht="15">
      <c r="A2855" s="632"/>
      <c r="B2855" s="633"/>
      <c r="C2855" s="634"/>
      <c r="D2855" s="627"/>
    </row>
    <row r="2856" spans="1:4" ht="15">
      <c r="A2856" s="632"/>
      <c r="B2856" s="633"/>
      <c r="C2856" s="634"/>
      <c r="D2856" s="627"/>
    </row>
    <row r="2857" spans="1:4" ht="15">
      <c r="A2857" s="632"/>
      <c r="B2857" s="633"/>
      <c r="C2857" s="634"/>
      <c r="D2857" s="627"/>
    </row>
    <row r="2858" spans="1:4" ht="15">
      <c r="A2858" s="632"/>
      <c r="B2858" s="633"/>
      <c r="C2858" s="634"/>
      <c r="D2858" s="627"/>
    </row>
    <row r="2859" spans="1:4" ht="15">
      <c r="A2859" s="632"/>
      <c r="B2859" s="633"/>
      <c r="C2859" s="634"/>
      <c r="D2859" s="627"/>
    </row>
    <row r="2860" spans="1:4" ht="15">
      <c r="A2860" s="632"/>
      <c r="B2860" s="633"/>
      <c r="C2860" s="634"/>
      <c r="D2860" s="627"/>
    </row>
    <row r="2861" spans="1:4" ht="15">
      <c r="A2861" s="632"/>
      <c r="B2861" s="633"/>
      <c r="C2861" s="634"/>
      <c r="D2861" s="627"/>
    </row>
    <row r="2862" spans="1:4" ht="15">
      <c r="A2862" s="632"/>
      <c r="B2862" s="633"/>
      <c r="C2862" s="634"/>
      <c r="D2862" s="627"/>
    </row>
    <row r="2863" spans="1:4" ht="15">
      <c r="A2863" s="632"/>
      <c r="B2863" s="633"/>
      <c r="C2863" s="634"/>
      <c r="D2863" s="627"/>
    </row>
    <row r="2864" spans="1:4" ht="15">
      <c r="A2864" s="632"/>
      <c r="B2864" s="633"/>
      <c r="C2864" s="634"/>
      <c r="D2864" s="627"/>
    </row>
    <row r="2865" spans="1:4" ht="15">
      <c r="A2865" s="632"/>
      <c r="B2865" s="633"/>
      <c r="C2865" s="634"/>
      <c r="D2865" s="627"/>
    </row>
    <row r="2866" spans="1:4" ht="15">
      <c r="A2866" s="632"/>
      <c r="B2866" s="633"/>
      <c r="C2866" s="634"/>
      <c r="D2866" s="627"/>
    </row>
    <row r="2867" spans="1:4" ht="15">
      <c r="A2867" s="632"/>
      <c r="B2867" s="633"/>
      <c r="C2867" s="634"/>
      <c r="D2867" s="627"/>
    </row>
    <row r="2868" spans="1:4" ht="15">
      <c r="A2868" s="632"/>
      <c r="B2868" s="633"/>
      <c r="C2868" s="634"/>
      <c r="D2868" s="627"/>
    </row>
    <row r="2869" spans="1:4" ht="15">
      <c r="A2869" s="632"/>
      <c r="B2869" s="633"/>
      <c r="C2869" s="634"/>
      <c r="D2869" s="627"/>
    </row>
    <row r="2870" spans="1:4" ht="15">
      <c r="A2870" s="632"/>
      <c r="B2870" s="633"/>
      <c r="C2870" s="634"/>
      <c r="D2870" s="627"/>
    </row>
    <row r="2871" spans="1:4" ht="15">
      <c r="A2871" s="632"/>
      <c r="B2871" s="633"/>
      <c r="C2871" s="634"/>
      <c r="D2871" s="627"/>
    </row>
    <row r="2872" spans="1:4" ht="15">
      <c r="A2872" s="632"/>
      <c r="B2872" s="633"/>
      <c r="C2872" s="634"/>
      <c r="D2872" s="627"/>
    </row>
    <row r="2873" spans="1:4" ht="15">
      <c r="A2873" s="632"/>
      <c r="B2873" s="633"/>
      <c r="C2873" s="634"/>
      <c r="D2873" s="627"/>
    </row>
    <row r="2874" spans="1:4" ht="15">
      <c r="A2874" s="632"/>
      <c r="B2874" s="633"/>
      <c r="C2874" s="634"/>
      <c r="D2874" s="627"/>
    </row>
    <row r="2875" spans="1:4" ht="15">
      <c r="A2875" s="632"/>
      <c r="B2875" s="633"/>
      <c r="C2875" s="634"/>
      <c r="D2875" s="627"/>
    </row>
    <row r="2876" spans="1:4" ht="15">
      <c r="A2876" s="632"/>
      <c r="B2876" s="633"/>
      <c r="C2876" s="634"/>
      <c r="D2876" s="627"/>
    </row>
    <row r="2877" spans="1:4" ht="15">
      <c r="A2877" s="632"/>
      <c r="B2877" s="633"/>
      <c r="C2877" s="634"/>
      <c r="D2877" s="627"/>
    </row>
    <row r="2878" spans="1:4" ht="15">
      <c r="A2878" s="632"/>
      <c r="B2878" s="633"/>
      <c r="C2878" s="634"/>
      <c r="D2878" s="627"/>
    </row>
    <row r="2879" spans="1:4" ht="15">
      <c r="A2879" s="632"/>
      <c r="B2879" s="633"/>
      <c r="C2879" s="634"/>
      <c r="D2879" s="627"/>
    </row>
    <row r="2880" spans="1:4" ht="15">
      <c r="A2880" s="632"/>
      <c r="B2880" s="633"/>
      <c r="C2880" s="634"/>
      <c r="D2880" s="627"/>
    </row>
    <row r="2881" spans="1:4" ht="15">
      <c r="A2881" s="632"/>
      <c r="B2881" s="633"/>
      <c r="C2881" s="634"/>
      <c r="D2881" s="627"/>
    </row>
    <row r="2882" spans="1:4" ht="15">
      <c r="A2882" s="632"/>
      <c r="B2882" s="633"/>
      <c r="C2882" s="634"/>
      <c r="D2882" s="627"/>
    </row>
    <row r="2883" spans="1:4" ht="15">
      <c r="A2883" s="632"/>
      <c r="B2883" s="633"/>
      <c r="C2883" s="634"/>
      <c r="D2883" s="627"/>
    </row>
    <row r="2884" spans="1:4" ht="15">
      <c r="A2884" s="632"/>
      <c r="B2884" s="633"/>
      <c r="C2884" s="634"/>
      <c r="D2884" s="627"/>
    </row>
    <row r="2885" spans="1:4" ht="15">
      <c r="A2885" s="632"/>
      <c r="B2885" s="633"/>
      <c r="C2885" s="634"/>
      <c r="D2885" s="627"/>
    </row>
    <row r="2886" spans="1:4" ht="15">
      <c r="A2886" s="632"/>
      <c r="B2886" s="633"/>
      <c r="C2886" s="634"/>
      <c r="D2886" s="627"/>
    </row>
    <row r="2887" spans="1:4" ht="15">
      <c r="A2887" s="632"/>
      <c r="B2887" s="633"/>
      <c r="C2887" s="634"/>
      <c r="D2887" s="627"/>
    </row>
    <row r="2888" spans="1:4" ht="15">
      <c r="A2888" s="632"/>
      <c r="B2888" s="633"/>
      <c r="C2888" s="634"/>
      <c r="D2888" s="627"/>
    </row>
    <row r="2889" spans="1:4" ht="15">
      <c r="A2889" s="632"/>
      <c r="B2889" s="633"/>
      <c r="C2889" s="634"/>
      <c r="D2889" s="627"/>
    </row>
    <row r="2890" spans="1:4" ht="15">
      <c r="A2890" s="632"/>
      <c r="B2890" s="633"/>
      <c r="C2890" s="634"/>
      <c r="D2890" s="627"/>
    </row>
    <row r="2891" spans="1:4" ht="15">
      <c r="A2891" s="632"/>
      <c r="B2891" s="633"/>
      <c r="C2891" s="634"/>
      <c r="D2891" s="627"/>
    </row>
    <row r="2892" spans="1:4" ht="15">
      <c r="A2892" s="632"/>
      <c r="B2892" s="633"/>
      <c r="C2892" s="634"/>
      <c r="D2892" s="627"/>
    </row>
    <row r="2893" spans="1:4" ht="15">
      <c r="A2893" s="632"/>
      <c r="B2893" s="633"/>
      <c r="C2893" s="634"/>
      <c r="D2893" s="627"/>
    </row>
    <row r="2894" spans="1:4" ht="15">
      <c r="A2894" s="632"/>
      <c r="B2894" s="633"/>
      <c r="C2894" s="634"/>
      <c r="D2894" s="627"/>
    </row>
    <row r="2895" spans="1:4" ht="15">
      <c r="A2895" s="632"/>
      <c r="B2895" s="633"/>
      <c r="C2895" s="634"/>
      <c r="D2895" s="627"/>
    </row>
    <row r="2896" spans="1:4" ht="15">
      <c r="A2896" s="632"/>
      <c r="B2896" s="633"/>
      <c r="C2896" s="634"/>
      <c r="D2896" s="627"/>
    </row>
    <row r="2897" spans="1:4" ht="15">
      <c r="A2897" s="632"/>
      <c r="B2897" s="633"/>
      <c r="C2897" s="634"/>
      <c r="D2897" s="627"/>
    </row>
    <row r="2898" spans="1:4" ht="15">
      <c r="A2898" s="632"/>
      <c r="B2898" s="633"/>
      <c r="C2898" s="634"/>
      <c r="D2898" s="627"/>
    </row>
    <row r="2899" spans="1:4" ht="15">
      <c r="A2899" s="632"/>
      <c r="B2899" s="633"/>
      <c r="C2899" s="634"/>
      <c r="D2899" s="627"/>
    </row>
    <row r="2900" spans="1:4" ht="15">
      <c r="A2900" s="632"/>
      <c r="B2900" s="633"/>
      <c r="C2900" s="634"/>
      <c r="D2900" s="627"/>
    </row>
    <row r="2901" spans="1:4" ht="15">
      <c r="A2901" s="632"/>
      <c r="B2901" s="633"/>
      <c r="C2901" s="634"/>
      <c r="D2901" s="627"/>
    </row>
    <row r="2902" spans="1:4" ht="15">
      <c r="A2902" s="632"/>
      <c r="B2902" s="633"/>
      <c r="C2902" s="634"/>
      <c r="D2902" s="627"/>
    </row>
    <row r="2903" spans="1:4" ht="15">
      <c r="A2903" s="632"/>
      <c r="B2903" s="633"/>
      <c r="C2903" s="634"/>
      <c r="D2903" s="627"/>
    </row>
    <row r="2904" spans="1:4" ht="15">
      <c r="A2904" s="632"/>
      <c r="B2904" s="633"/>
      <c r="C2904" s="634"/>
      <c r="D2904" s="627"/>
    </row>
    <row r="2905" spans="1:4" ht="15">
      <c r="A2905" s="632"/>
      <c r="B2905" s="633"/>
      <c r="C2905" s="634"/>
      <c r="D2905" s="627"/>
    </row>
    <row r="2906" spans="1:4" ht="15">
      <c r="A2906" s="632"/>
      <c r="B2906" s="633"/>
      <c r="C2906" s="634"/>
      <c r="D2906" s="627"/>
    </row>
    <row r="2907" spans="1:4" ht="15">
      <c r="A2907" s="632"/>
      <c r="B2907" s="633"/>
      <c r="C2907" s="634"/>
      <c r="D2907" s="627"/>
    </row>
    <row r="2908" spans="1:4" ht="15">
      <c r="A2908" s="632"/>
      <c r="B2908" s="633"/>
      <c r="C2908" s="634"/>
      <c r="D2908" s="627"/>
    </row>
    <row r="2909" spans="1:4" ht="15">
      <c r="A2909" s="632"/>
      <c r="B2909" s="633"/>
      <c r="C2909" s="634"/>
      <c r="D2909" s="627"/>
    </row>
    <row r="2910" spans="1:4" ht="15">
      <c r="A2910" s="632"/>
      <c r="B2910" s="633"/>
      <c r="C2910" s="634"/>
      <c r="D2910" s="627"/>
    </row>
    <row r="2911" spans="1:4" ht="15">
      <c r="A2911" s="632"/>
      <c r="B2911" s="633"/>
      <c r="C2911" s="634"/>
      <c r="D2911" s="627"/>
    </row>
    <row r="2912" spans="1:4" ht="15">
      <c r="A2912" s="632"/>
      <c r="B2912" s="633"/>
      <c r="C2912" s="634"/>
      <c r="D2912" s="627"/>
    </row>
    <row r="2913" spans="1:4" ht="15">
      <c r="A2913" s="632"/>
      <c r="B2913" s="633"/>
      <c r="C2913" s="634"/>
      <c r="D2913" s="627"/>
    </row>
    <row r="2914" spans="1:4" ht="15">
      <c r="A2914" s="632"/>
      <c r="B2914" s="633"/>
      <c r="C2914" s="634"/>
      <c r="D2914" s="627"/>
    </row>
    <row r="2915" spans="1:4" ht="15">
      <c r="A2915" s="632"/>
      <c r="B2915" s="633"/>
      <c r="C2915" s="634"/>
      <c r="D2915" s="627"/>
    </row>
    <row r="2916" spans="1:4" ht="15">
      <c r="A2916" s="632"/>
      <c r="B2916" s="633"/>
      <c r="C2916" s="634"/>
      <c r="D2916" s="627"/>
    </row>
    <row r="2917" spans="1:4" ht="15">
      <c r="A2917" s="632"/>
      <c r="B2917" s="633"/>
      <c r="C2917" s="634"/>
      <c r="D2917" s="627"/>
    </row>
    <row r="2918" spans="1:4" ht="15">
      <c r="A2918" s="632"/>
      <c r="B2918" s="633"/>
      <c r="C2918" s="634"/>
      <c r="D2918" s="627"/>
    </row>
    <row r="2919" spans="1:4" ht="15">
      <c r="A2919" s="632"/>
      <c r="B2919" s="633"/>
      <c r="C2919" s="634"/>
      <c r="D2919" s="627"/>
    </row>
    <row r="2920" spans="1:4" ht="15">
      <c r="A2920" s="632"/>
      <c r="B2920" s="633"/>
      <c r="C2920" s="634"/>
      <c r="D2920" s="627"/>
    </row>
    <row r="2921" spans="1:4" ht="15">
      <c r="A2921" s="632"/>
      <c r="B2921" s="633"/>
      <c r="C2921" s="634"/>
      <c r="D2921" s="627"/>
    </row>
    <row r="2922" spans="1:4" ht="15">
      <c r="A2922" s="632"/>
      <c r="B2922" s="633"/>
      <c r="C2922" s="634"/>
      <c r="D2922" s="627"/>
    </row>
    <row r="2923" spans="1:4" ht="15">
      <c r="A2923" s="632"/>
      <c r="B2923" s="633"/>
      <c r="C2923" s="634"/>
      <c r="D2923" s="627"/>
    </row>
    <row r="2924" spans="1:4" ht="15">
      <c r="A2924" s="632"/>
      <c r="B2924" s="633"/>
      <c r="C2924" s="634"/>
      <c r="D2924" s="627"/>
    </row>
    <row r="2925" spans="1:4" ht="15">
      <c r="A2925" s="632"/>
      <c r="B2925" s="633"/>
      <c r="C2925" s="634"/>
      <c r="D2925" s="627"/>
    </row>
    <row r="2926" spans="1:4" ht="15">
      <c r="A2926" s="632"/>
      <c r="B2926" s="633"/>
      <c r="C2926" s="634"/>
      <c r="D2926" s="627"/>
    </row>
    <row r="2927" spans="1:4" ht="15">
      <c r="A2927" s="632"/>
      <c r="B2927" s="633"/>
      <c r="C2927" s="634"/>
      <c r="D2927" s="627"/>
    </row>
    <row r="2928" spans="1:4" ht="15">
      <c r="A2928" s="632"/>
      <c r="B2928" s="633"/>
      <c r="C2928" s="634"/>
      <c r="D2928" s="627"/>
    </row>
    <row r="2929" spans="1:4" ht="15">
      <c r="A2929" s="632"/>
      <c r="B2929" s="633"/>
      <c r="C2929" s="634"/>
      <c r="D2929" s="627"/>
    </row>
    <row r="2930" spans="1:4" ht="15">
      <c r="A2930" s="632"/>
      <c r="B2930" s="633"/>
      <c r="C2930" s="634"/>
      <c r="D2930" s="627"/>
    </row>
    <row r="2931" spans="1:4" ht="15">
      <c r="A2931" s="632"/>
      <c r="B2931" s="633"/>
      <c r="C2931" s="634"/>
      <c r="D2931" s="627"/>
    </row>
    <row r="2932" spans="1:4" ht="15">
      <c r="A2932" s="632"/>
      <c r="B2932" s="633"/>
      <c r="C2932" s="634"/>
      <c r="D2932" s="627"/>
    </row>
    <row r="2933" spans="1:4" ht="15">
      <c r="A2933" s="632"/>
      <c r="B2933" s="633"/>
      <c r="C2933" s="634"/>
      <c r="D2933" s="627"/>
    </row>
    <row r="2934" spans="1:4" ht="15">
      <c r="A2934" s="632"/>
      <c r="B2934" s="633"/>
      <c r="C2934" s="634"/>
      <c r="D2934" s="627"/>
    </row>
    <row r="2935" spans="1:4" ht="15">
      <c r="A2935" s="632"/>
      <c r="B2935" s="633"/>
      <c r="C2935" s="634"/>
      <c r="D2935" s="627"/>
    </row>
    <row r="2936" spans="1:4" ht="15">
      <c r="A2936" s="632"/>
      <c r="B2936" s="633"/>
      <c r="C2936" s="634"/>
      <c r="D2936" s="627"/>
    </row>
    <row r="2937" spans="1:4" ht="15">
      <c r="A2937" s="632"/>
      <c r="B2937" s="633"/>
      <c r="C2937" s="634"/>
      <c r="D2937" s="627"/>
    </row>
    <row r="2938" spans="1:4" ht="15">
      <c r="A2938" s="632"/>
      <c r="B2938" s="633"/>
      <c r="C2938" s="634"/>
      <c r="D2938" s="627"/>
    </row>
    <row r="2939" spans="1:4" ht="15">
      <c r="A2939" s="632"/>
      <c r="B2939" s="633"/>
      <c r="C2939" s="634"/>
      <c r="D2939" s="627"/>
    </row>
    <row r="2940" spans="1:4" ht="15">
      <c r="A2940" s="632"/>
      <c r="B2940" s="633"/>
      <c r="C2940" s="634"/>
      <c r="D2940" s="627"/>
    </row>
    <row r="2941" spans="1:4" ht="15">
      <c r="A2941" s="632"/>
      <c r="B2941" s="633"/>
      <c r="C2941" s="634"/>
      <c r="D2941" s="627"/>
    </row>
    <row r="2942" spans="1:4" ht="15">
      <c r="A2942" s="632"/>
      <c r="B2942" s="633"/>
      <c r="C2942" s="634"/>
      <c r="D2942" s="627"/>
    </row>
    <row r="2943" spans="1:4" ht="15">
      <c r="A2943" s="632"/>
      <c r="B2943" s="633"/>
      <c r="C2943" s="634"/>
      <c r="D2943" s="627"/>
    </row>
    <row r="2944" spans="1:4" ht="15">
      <c r="A2944" s="632"/>
      <c r="B2944" s="633"/>
      <c r="C2944" s="634"/>
      <c r="D2944" s="627"/>
    </row>
    <row r="2945" spans="1:4" ht="15">
      <c r="A2945" s="632"/>
      <c r="B2945" s="633"/>
      <c r="C2945" s="634"/>
      <c r="D2945" s="627"/>
    </row>
    <row r="2946" spans="1:4" ht="15">
      <c r="A2946" s="632"/>
      <c r="B2946" s="633"/>
      <c r="C2946" s="634"/>
      <c r="D2946" s="627"/>
    </row>
    <row r="2947" spans="1:4" ht="15">
      <c r="A2947" s="632"/>
      <c r="B2947" s="633"/>
      <c r="C2947" s="634"/>
      <c r="D2947" s="627"/>
    </row>
    <row r="2948" spans="1:4" ht="15">
      <c r="A2948" s="632"/>
      <c r="B2948" s="633"/>
      <c r="C2948" s="634"/>
      <c r="D2948" s="627"/>
    </row>
    <row r="2949" spans="1:4" ht="15">
      <c r="A2949" s="632"/>
      <c r="B2949" s="633"/>
      <c r="C2949" s="634"/>
      <c r="D2949" s="627"/>
    </row>
    <row r="2950" spans="1:4" ht="15">
      <c r="A2950" s="632"/>
      <c r="B2950" s="633"/>
      <c r="C2950" s="634"/>
      <c r="D2950" s="627"/>
    </row>
    <row r="2951" spans="1:4" ht="15">
      <c r="A2951" s="632"/>
      <c r="B2951" s="633"/>
      <c r="C2951" s="634"/>
      <c r="D2951" s="627"/>
    </row>
    <row r="2952" spans="1:4" ht="15">
      <c r="A2952" s="632"/>
      <c r="B2952" s="633"/>
      <c r="C2952" s="634"/>
      <c r="D2952" s="627"/>
    </row>
    <row r="2953" spans="1:4" ht="15">
      <c r="A2953" s="632"/>
      <c r="B2953" s="633"/>
      <c r="C2953" s="634"/>
      <c r="D2953" s="627"/>
    </row>
    <row r="2954" spans="1:4" ht="15">
      <c r="A2954" s="632"/>
      <c r="B2954" s="633"/>
      <c r="C2954" s="634"/>
      <c r="D2954" s="627"/>
    </row>
    <row r="2955" spans="1:4" ht="15">
      <c r="A2955" s="632"/>
      <c r="B2955" s="633"/>
      <c r="C2955" s="634"/>
      <c r="D2955" s="627"/>
    </row>
    <row r="2956" spans="1:4" ht="15">
      <c r="A2956" s="632"/>
      <c r="B2956" s="633"/>
      <c r="C2956" s="634"/>
      <c r="D2956" s="627"/>
    </row>
    <row r="2957" spans="1:4" ht="15">
      <c r="A2957" s="632"/>
      <c r="B2957" s="633"/>
      <c r="C2957" s="634"/>
      <c r="D2957" s="627"/>
    </row>
    <row r="2958" spans="1:4" ht="15">
      <c r="A2958" s="632"/>
      <c r="B2958" s="633"/>
      <c r="C2958" s="634"/>
      <c r="D2958" s="627"/>
    </row>
    <row r="2959" spans="1:4" ht="15">
      <c r="A2959" s="632"/>
      <c r="B2959" s="633"/>
      <c r="C2959" s="634"/>
      <c r="D2959" s="627"/>
    </row>
    <row r="2960" spans="1:4" ht="15">
      <c r="A2960" s="632"/>
      <c r="B2960" s="633"/>
      <c r="C2960" s="634"/>
      <c r="D2960" s="627"/>
    </row>
    <row r="2961" spans="1:4" ht="15">
      <c r="A2961" s="632"/>
      <c r="B2961" s="633"/>
      <c r="C2961" s="634"/>
      <c r="D2961" s="627"/>
    </row>
    <row r="2962" spans="1:4" ht="15">
      <c r="A2962" s="632"/>
      <c r="B2962" s="633"/>
      <c r="C2962" s="634"/>
      <c r="D2962" s="627"/>
    </row>
    <row r="2963" spans="1:4" ht="15">
      <c r="A2963" s="632"/>
      <c r="B2963" s="633"/>
      <c r="C2963" s="634"/>
      <c r="D2963" s="627"/>
    </row>
    <row r="2964" spans="1:4" ht="15">
      <c r="A2964" s="632"/>
      <c r="B2964" s="633"/>
      <c r="C2964" s="634"/>
      <c r="D2964" s="627"/>
    </row>
    <row r="2965" spans="1:4" ht="15">
      <c r="A2965" s="632"/>
      <c r="B2965" s="633"/>
      <c r="C2965" s="634"/>
      <c r="D2965" s="627"/>
    </row>
    <row r="2966" spans="1:4" ht="15">
      <c r="A2966" s="632"/>
      <c r="B2966" s="633"/>
      <c r="C2966" s="634"/>
      <c r="D2966" s="627"/>
    </row>
    <row r="2967" spans="1:4" ht="15">
      <c r="A2967" s="632"/>
      <c r="B2967" s="633"/>
      <c r="C2967" s="634"/>
      <c r="D2967" s="627"/>
    </row>
    <row r="2968" spans="1:4" ht="15">
      <c r="A2968" s="632"/>
      <c r="B2968" s="633"/>
      <c r="C2968" s="634"/>
      <c r="D2968" s="627"/>
    </row>
    <row r="2969" spans="1:4" ht="15">
      <c r="A2969" s="632"/>
      <c r="B2969" s="633"/>
      <c r="C2969" s="634"/>
      <c r="D2969" s="627"/>
    </row>
    <row r="2970" spans="1:4" ht="15">
      <c r="A2970" s="632"/>
      <c r="B2970" s="633"/>
      <c r="C2970" s="634"/>
      <c r="D2970" s="627"/>
    </row>
    <row r="2971" spans="1:4" ht="15">
      <c r="A2971" s="632"/>
      <c r="B2971" s="633"/>
      <c r="C2971" s="634"/>
      <c r="D2971" s="627"/>
    </row>
    <row r="2972" spans="1:4" ht="15">
      <c r="A2972" s="632"/>
      <c r="B2972" s="633"/>
      <c r="C2972" s="634"/>
      <c r="D2972" s="627"/>
    </row>
    <row r="2973" spans="1:4" ht="15">
      <c r="A2973" s="632"/>
      <c r="B2973" s="633"/>
      <c r="C2973" s="634"/>
      <c r="D2973" s="627"/>
    </row>
    <row r="2974" spans="1:4" ht="15">
      <c r="A2974" s="632"/>
      <c r="B2974" s="633"/>
      <c r="C2974" s="634"/>
      <c r="D2974" s="627"/>
    </row>
    <row r="2975" spans="1:4" ht="15">
      <c r="A2975" s="632"/>
      <c r="B2975" s="633"/>
      <c r="C2975" s="634"/>
      <c r="D2975" s="627"/>
    </row>
    <row r="2976" spans="1:4" ht="15">
      <c r="A2976" s="632"/>
      <c r="B2976" s="633"/>
      <c r="C2976" s="634"/>
      <c r="D2976" s="627"/>
    </row>
    <row r="2977" spans="1:4" ht="15">
      <c r="A2977" s="632"/>
      <c r="B2977" s="633"/>
      <c r="C2977" s="634"/>
      <c r="D2977" s="627"/>
    </row>
    <row r="2978" spans="1:4" ht="15">
      <c r="A2978" s="632"/>
      <c r="B2978" s="633"/>
      <c r="C2978" s="634"/>
      <c r="D2978" s="627"/>
    </row>
    <row r="2979" spans="1:4" ht="15">
      <c r="A2979" s="632"/>
      <c r="B2979" s="633"/>
      <c r="C2979" s="634"/>
      <c r="D2979" s="627"/>
    </row>
    <row r="2980" spans="1:4" ht="15">
      <c r="A2980" s="632"/>
      <c r="B2980" s="633"/>
      <c r="C2980" s="634"/>
      <c r="D2980" s="627"/>
    </row>
    <row r="2981" spans="1:4" ht="15">
      <c r="A2981" s="632"/>
      <c r="B2981" s="633"/>
      <c r="C2981" s="634"/>
      <c r="D2981" s="627"/>
    </row>
    <row r="2982" spans="1:4" ht="15">
      <c r="A2982" s="632"/>
      <c r="B2982" s="633"/>
      <c r="C2982" s="634"/>
      <c r="D2982" s="627"/>
    </row>
    <row r="2983" spans="1:4" ht="15">
      <c r="A2983" s="632"/>
      <c r="B2983" s="633"/>
      <c r="C2983" s="634"/>
      <c r="D2983" s="627"/>
    </row>
    <row r="2984" spans="1:4" ht="15">
      <c r="A2984" s="632"/>
      <c r="B2984" s="633"/>
      <c r="C2984" s="634"/>
      <c r="D2984" s="627"/>
    </row>
    <row r="2985" spans="1:4" ht="15">
      <c r="A2985" s="632"/>
      <c r="B2985" s="633"/>
      <c r="C2985" s="634"/>
      <c r="D2985" s="627"/>
    </row>
    <row r="2986" spans="1:4" ht="15">
      <c r="A2986" s="632"/>
      <c r="B2986" s="633"/>
      <c r="C2986" s="634"/>
      <c r="D2986" s="627"/>
    </row>
    <row r="2987" spans="1:4" ht="15">
      <c r="A2987" s="632"/>
      <c r="B2987" s="633"/>
      <c r="C2987" s="634"/>
      <c r="D2987" s="627"/>
    </row>
    <row r="2988" spans="1:4" ht="15">
      <c r="A2988" s="632"/>
      <c r="B2988" s="633"/>
      <c r="C2988" s="634"/>
      <c r="D2988" s="627"/>
    </row>
    <row r="2989" spans="1:4" ht="15">
      <c r="A2989" s="632"/>
      <c r="B2989" s="633"/>
      <c r="C2989" s="634"/>
      <c r="D2989" s="627"/>
    </row>
    <row r="2990" spans="1:4" ht="15">
      <c r="A2990" s="632"/>
      <c r="B2990" s="633"/>
      <c r="C2990" s="634"/>
      <c r="D2990" s="627"/>
    </row>
    <row r="2991" spans="1:4" ht="15">
      <c r="A2991" s="632"/>
      <c r="B2991" s="633"/>
      <c r="C2991" s="634"/>
      <c r="D2991" s="627"/>
    </row>
    <row r="2992" spans="1:4" ht="15">
      <c r="A2992" s="632"/>
      <c r="B2992" s="633"/>
      <c r="C2992" s="634"/>
      <c r="D2992" s="627"/>
    </row>
    <row r="2993" spans="1:4" ht="15">
      <c r="A2993" s="632"/>
      <c r="B2993" s="633"/>
      <c r="C2993" s="634"/>
      <c r="D2993" s="627"/>
    </row>
    <row r="2994" spans="1:4" ht="15">
      <c r="A2994" s="632"/>
      <c r="B2994" s="633"/>
      <c r="C2994" s="634"/>
      <c r="D2994" s="627"/>
    </row>
    <row r="2995" spans="1:4" ht="15">
      <c r="A2995" s="632"/>
      <c r="B2995" s="633"/>
      <c r="C2995" s="634"/>
      <c r="D2995" s="627"/>
    </row>
    <row r="2996" spans="1:4" ht="15">
      <c r="A2996" s="632"/>
      <c r="B2996" s="633"/>
      <c r="C2996" s="634"/>
      <c r="D2996" s="627"/>
    </row>
    <row r="2997" spans="1:4" ht="15">
      <c r="A2997" s="632"/>
      <c r="B2997" s="633"/>
      <c r="C2997" s="634"/>
      <c r="D2997" s="627"/>
    </row>
    <row r="2998" spans="1:4" ht="15">
      <c r="A2998" s="632"/>
      <c r="B2998" s="633"/>
      <c r="C2998" s="634"/>
      <c r="D2998" s="627"/>
    </row>
    <row r="2999" spans="1:4" ht="15">
      <c r="A2999" s="632"/>
      <c r="B2999" s="633"/>
      <c r="C2999" s="634"/>
      <c r="D2999" s="627"/>
    </row>
    <row r="3000" spans="1:4" ht="15">
      <c r="A3000" s="632"/>
      <c r="B3000" s="633"/>
      <c r="C3000" s="634"/>
      <c r="D3000" s="627"/>
    </row>
    <row r="3001" spans="1:4" ht="15">
      <c r="A3001" s="632"/>
      <c r="B3001" s="633"/>
      <c r="C3001" s="634"/>
      <c r="D3001" s="627"/>
    </row>
    <row r="3002" spans="1:4" ht="15">
      <c r="A3002" s="632"/>
      <c r="B3002" s="633"/>
      <c r="C3002" s="634"/>
      <c r="D3002" s="627"/>
    </row>
    <row r="3003" spans="1:4" ht="15">
      <c r="A3003" s="632"/>
      <c r="B3003" s="633"/>
      <c r="C3003" s="634"/>
      <c r="D3003" s="627"/>
    </row>
    <row r="3004" spans="1:4" ht="15">
      <c r="A3004" s="632"/>
      <c r="B3004" s="633"/>
      <c r="C3004" s="634"/>
      <c r="D3004" s="627"/>
    </row>
    <row r="3005" spans="1:4" ht="15">
      <c r="A3005" s="632"/>
      <c r="B3005" s="633"/>
      <c r="C3005" s="634"/>
      <c r="D3005" s="627"/>
    </row>
    <row r="3006" spans="1:4" ht="15">
      <c r="A3006" s="632"/>
      <c r="B3006" s="633"/>
      <c r="C3006" s="634"/>
      <c r="D3006" s="627"/>
    </row>
    <row r="3007" spans="1:4" ht="15">
      <c r="A3007" s="632"/>
      <c r="B3007" s="633"/>
      <c r="C3007" s="634"/>
      <c r="D3007" s="627"/>
    </row>
    <row r="3008" spans="1:4" ht="15">
      <c r="A3008" s="632"/>
      <c r="B3008" s="633"/>
      <c r="C3008" s="634"/>
      <c r="D3008" s="627"/>
    </row>
    <row r="3009" spans="1:4" ht="15">
      <c r="A3009" s="632"/>
      <c r="B3009" s="633"/>
      <c r="C3009" s="634"/>
      <c r="D3009" s="627"/>
    </row>
    <row r="3010" spans="1:4" ht="15">
      <c r="A3010" s="632"/>
      <c r="B3010" s="633"/>
      <c r="C3010" s="634"/>
      <c r="D3010" s="627"/>
    </row>
    <row r="3011" spans="1:4" ht="15">
      <c r="A3011" s="632"/>
      <c r="B3011" s="633"/>
      <c r="C3011" s="634"/>
      <c r="D3011" s="627"/>
    </row>
    <row r="3012" spans="1:4" ht="15">
      <c r="A3012" s="632"/>
      <c r="B3012" s="633"/>
      <c r="C3012" s="634"/>
      <c r="D3012" s="627"/>
    </row>
    <row r="3013" spans="1:4" ht="15">
      <c r="A3013" s="632"/>
      <c r="B3013" s="633"/>
      <c r="C3013" s="634"/>
      <c r="D3013" s="627"/>
    </row>
    <row r="3014" spans="1:4" ht="15">
      <c r="A3014" s="632"/>
      <c r="B3014" s="633"/>
      <c r="C3014" s="634"/>
      <c r="D3014" s="627"/>
    </row>
    <row r="3015" spans="1:4" ht="15">
      <c r="A3015" s="632"/>
      <c r="B3015" s="633"/>
      <c r="C3015" s="634"/>
      <c r="D3015" s="627"/>
    </row>
    <row r="3016" spans="1:4" ht="15">
      <c r="A3016" s="632"/>
      <c r="B3016" s="633"/>
      <c r="C3016" s="634"/>
      <c r="D3016" s="627"/>
    </row>
    <row r="3017" spans="1:4" ht="15">
      <c r="A3017" s="632"/>
      <c r="B3017" s="633"/>
      <c r="C3017" s="634"/>
      <c r="D3017" s="627"/>
    </row>
    <row r="3018" spans="1:4" ht="15">
      <c r="A3018" s="632"/>
      <c r="B3018" s="633"/>
      <c r="C3018" s="634"/>
      <c r="D3018" s="627"/>
    </row>
    <row r="3019" spans="1:4" ht="15">
      <c r="A3019" s="632"/>
      <c r="B3019" s="633"/>
      <c r="C3019" s="634"/>
      <c r="D3019" s="627"/>
    </row>
    <row r="3020" spans="1:4" ht="15">
      <c r="A3020" s="632"/>
      <c r="B3020" s="633"/>
      <c r="C3020" s="634"/>
      <c r="D3020" s="627"/>
    </row>
    <row r="3021" spans="1:4" ht="15">
      <c r="A3021" s="632"/>
      <c r="B3021" s="633"/>
      <c r="C3021" s="634"/>
      <c r="D3021" s="627"/>
    </row>
    <row r="3022" spans="1:4" ht="15">
      <c r="A3022" s="632"/>
      <c r="B3022" s="633"/>
      <c r="C3022" s="634"/>
      <c r="D3022" s="627"/>
    </row>
    <row r="3023" spans="1:4" ht="15">
      <c r="A3023" s="632"/>
      <c r="B3023" s="633"/>
      <c r="C3023" s="634"/>
      <c r="D3023" s="627"/>
    </row>
    <row r="3024" spans="1:4" ht="15">
      <c r="A3024" s="632"/>
      <c r="B3024" s="633"/>
      <c r="C3024" s="634"/>
      <c r="D3024" s="627"/>
    </row>
    <row r="3025" spans="1:4" ht="15">
      <c r="A3025" s="632"/>
      <c r="B3025" s="633"/>
      <c r="C3025" s="634"/>
      <c r="D3025" s="627"/>
    </row>
    <row r="3026" spans="1:4" ht="15">
      <c r="A3026" s="632"/>
      <c r="B3026" s="633"/>
      <c r="C3026" s="634"/>
      <c r="D3026" s="627"/>
    </row>
    <row r="3027" spans="1:4" ht="15">
      <c r="A3027" s="632"/>
      <c r="B3027" s="633"/>
      <c r="C3027" s="634"/>
      <c r="D3027" s="627"/>
    </row>
    <row r="3028" spans="1:4" ht="15">
      <c r="A3028" s="632"/>
      <c r="B3028" s="633"/>
      <c r="C3028" s="634"/>
      <c r="D3028" s="627"/>
    </row>
    <row r="3029" spans="1:4" ht="15">
      <c r="A3029" s="632"/>
      <c r="B3029" s="633"/>
      <c r="C3029" s="634"/>
      <c r="D3029" s="627"/>
    </row>
    <row r="3030" spans="1:4" ht="15">
      <c r="A3030" s="632"/>
      <c r="B3030" s="633"/>
      <c r="C3030" s="634"/>
      <c r="D3030" s="627"/>
    </row>
    <row r="3031" spans="1:4" ht="15">
      <c r="A3031" s="632"/>
      <c r="B3031" s="633"/>
      <c r="C3031" s="634"/>
      <c r="D3031" s="627"/>
    </row>
    <row r="3032" spans="1:4" ht="15">
      <c r="A3032" s="632"/>
      <c r="B3032" s="633"/>
      <c r="C3032" s="634"/>
      <c r="D3032" s="627"/>
    </row>
    <row r="3033" spans="1:4" ht="15">
      <c r="A3033" s="632"/>
      <c r="B3033" s="633"/>
      <c r="C3033" s="634"/>
      <c r="D3033" s="627"/>
    </row>
    <row r="3034" spans="1:4" ht="15">
      <c r="A3034" s="632"/>
      <c r="B3034" s="633"/>
      <c r="C3034" s="634"/>
      <c r="D3034" s="627"/>
    </row>
    <row r="3035" spans="1:4" ht="15">
      <c r="A3035" s="632"/>
      <c r="B3035" s="633"/>
      <c r="C3035" s="634"/>
      <c r="D3035" s="627"/>
    </row>
    <row r="3036" spans="1:4" ht="15">
      <c r="A3036" s="632"/>
      <c r="B3036" s="633"/>
      <c r="C3036" s="634"/>
      <c r="D3036" s="627"/>
    </row>
    <row r="3037" spans="1:4" ht="15">
      <c r="A3037" s="632"/>
      <c r="B3037" s="633"/>
      <c r="C3037" s="634"/>
      <c r="D3037" s="627"/>
    </row>
    <row r="3038" spans="1:4" ht="15">
      <c r="A3038" s="632"/>
      <c r="B3038" s="633"/>
      <c r="C3038" s="634"/>
      <c r="D3038" s="627"/>
    </row>
    <row r="3039" spans="1:4" ht="15">
      <c r="A3039" s="632"/>
      <c r="B3039" s="633"/>
      <c r="C3039" s="634"/>
      <c r="D3039" s="627"/>
    </row>
    <row r="3040" spans="1:4" ht="15">
      <c r="A3040" s="632"/>
      <c r="B3040" s="633"/>
      <c r="C3040" s="634"/>
      <c r="D3040" s="627"/>
    </row>
    <row r="3041" spans="1:4" ht="15">
      <c r="A3041" s="632"/>
      <c r="B3041" s="633"/>
      <c r="C3041" s="634"/>
      <c r="D3041" s="627"/>
    </row>
    <row r="3042" spans="1:4" ht="15">
      <c r="A3042" s="632"/>
      <c r="B3042" s="633"/>
      <c r="C3042" s="634"/>
      <c r="D3042" s="627"/>
    </row>
    <row r="3043" spans="1:4" ht="15">
      <c r="A3043" s="632"/>
      <c r="B3043" s="633"/>
      <c r="C3043" s="634"/>
      <c r="D3043" s="627"/>
    </row>
    <row r="3044" spans="1:4" ht="15">
      <c r="A3044" s="632"/>
      <c r="B3044" s="633"/>
      <c r="C3044" s="634"/>
      <c r="D3044" s="627"/>
    </row>
    <row r="3045" spans="1:4" ht="15">
      <c r="A3045" s="632"/>
      <c r="B3045" s="633"/>
      <c r="C3045" s="634"/>
      <c r="D3045" s="627"/>
    </row>
    <row r="3046" spans="1:4" ht="15">
      <c r="A3046" s="632"/>
      <c r="B3046" s="633"/>
      <c r="C3046" s="634"/>
      <c r="D3046" s="627"/>
    </row>
    <row r="3047" spans="1:4" ht="15">
      <c r="A3047" s="632"/>
      <c r="B3047" s="633"/>
      <c r="C3047" s="634"/>
      <c r="D3047" s="627"/>
    </row>
    <row r="3048" spans="1:4" ht="15">
      <c r="A3048" s="632"/>
      <c r="B3048" s="633"/>
      <c r="C3048" s="634"/>
      <c r="D3048" s="627"/>
    </row>
    <row r="3049" spans="1:4" ht="15">
      <c r="A3049" s="632"/>
      <c r="B3049" s="633"/>
      <c r="C3049" s="634"/>
      <c r="D3049" s="627"/>
    </row>
    <row r="3050" spans="1:4" ht="15">
      <c r="A3050" s="632"/>
      <c r="B3050" s="633"/>
      <c r="C3050" s="634"/>
      <c r="D3050" s="627"/>
    </row>
    <row r="3051" spans="1:4" ht="15">
      <c r="A3051" s="632"/>
      <c r="B3051" s="633"/>
      <c r="C3051" s="634"/>
      <c r="D3051" s="627"/>
    </row>
    <row r="3052" spans="1:4" ht="15">
      <c r="A3052" s="632"/>
      <c r="B3052" s="633"/>
      <c r="C3052" s="634"/>
      <c r="D3052" s="627"/>
    </row>
    <row r="3053" spans="1:4" ht="15">
      <c r="A3053" s="632"/>
      <c r="B3053" s="633"/>
      <c r="C3053" s="634"/>
      <c r="D3053" s="627"/>
    </row>
    <row r="3054" spans="1:4" ht="15">
      <c r="A3054" s="632"/>
      <c r="B3054" s="633"/>
      <c r="C3054" s="634"/>
      <c r="D3054" s="627"/>
    </row>
    <row r="3055" spans="1:4" ht="15">
      <c r="A3055" s="632"/>
      <c r="B3055" s="633"/>
      <c r="C3055" s="634"/>
      <c r="D3055" s="627"/>
    </row>
    <row r="3056" spans="1:4" ht="15">
      <c r="A3056" s="632"/>
      <c r="B3056" s="633"/>
      <c r="C3056" s="634"/>
      <c r="D3056" s="627"/>
    </row>
    <row r="3057" spans="1:4" ht="15">
      <c r="A3057" s="632"/>
      <c r="B3057" s="633"/>
      <c r="C3057" s="634"/>
      <c r="D3057" s="627"/>
    </row>
    <row r="3058" spans="1:4" ht="15">
      <c r="A3058" s="632"/>
      <c r="B3058" s="633"/>
      <c r="C3058" s="634"/>
      <c r="D3058" s="627"/>
    </row>
    <row r="3059" spans="1:4" ht="15">
      <c r="A3059" s="632"/>
      <c r="B3059" s="633"/>
      <c r="C3059" s="634"/>
      <c r="D3059" s="627"/>
    </row>
    <row r="3060" spans="1:4" ht="15">
      <c r="A3060" s="632"/>
      <c r="B3060" s="633"/>
      <c r="C3060" s="634"/>
      <c r="D3060" s="627"/>
    </row>
    <row r="3061" spans="1:4" ht="15">
      <c r="A3061" s="632"/>
      <c r="B3061" s="633"/>
      <c r="C3061" s="634"/>
      <c r="D3061" s="627"/>
    </row>
    <row r="3062" spans="1:4" ht="15">
      <c r="A3062" s="632"/>
      <c r="B3062" s="633"/>
      <c r="C3062" s="634"/>
      <c r="D3062" s="627"/>
    </row>
    <row r="3063" spans="1:4" ht="15">
      <c r="A3063" s="632"/>
      <c r="B3063" s="633"/>
      <c r="C3063" s="634"/>
      <c r="D3063" s="627"/>
    </row>
    <row r="3064" spans="1:4" ht="15">
      <c r="A3064" s="632"/>
      <c r="B3064" s="633"/>
      <c r="C3064" s="634"/>
      <c r="D3064" s="627"/>
    </row>
    <row r="3065" spans="1:4" ht="15">
      <c r="A3065" s="632"/>
      <c r="B3065" s="633"/>
      <c r="C3065" s="634"/>
      <c r="D3065" s="627"/>
    </row>
    <row r="3066" spans="1:4" ht="15">
      <c r="A3066" s="632"/>
      <c r="B3066" s="633"/>
      <c r="C3066" s="634"/>
      <c r="D3066" s="627"/>
    </row>
    <row r="3067" spans="1:4" ht="15">
      <c r="A3067" s="632"/>
      <c r="B3067" s="633"/>
      <c r="C3067" s="634"/>
      <c r="D3067" s="627"/>
    </row>
    <row r="3068" spans="1:4" ht="15">
      <c r="A3068" s="632"/>
      <c r="B3068" s="633"/>
      <c r="C3068" s="634"/>
      <c r="D3068" s="627"/>
    </row>
    <row r="3069" spans="1:4" ht="15">
      <c r="A3069" s="632"/>
      <c r="B3069" s="633"/>
      <c r="C3069" s="634"/>
      <c r="D3069" s="627"/>
    </row>
    <row r="3070" spans="1:4" ht="15">
      <c r="A3070" s="632"/>
      <c r="B3070" s="633"/>
      <c r="C3070" s="634"/>
      <c r="D3070" s="627"/>
    </row>
    <row r="3071" spans="1:4" ht="15">
      <c r="A3071" s="632"/>
      <c r="B3071" s="633"/>
      <c r="C3071" s="634"/>
      <c r="D3071" s="627"/>
    </row>
    <row r="3072" spans="1:4" ht="15">
      <c r="A3072" s="632"/>
      <c r="B3072" s="633"/>
      <c r="C3072" s="634"/>
      <c r="D3072" s="627"/>
    </row>
    <row r="3073" spans="1:4" ht="15">
      <c r="A3073" s="632"/>
      <c r="B3073" s="633"/>
      <c r="C3073" s="634"/>
      <c r="D3073" s="627"/>
    </row>
    <row r="3074" spans="1:4" ht="15">
      <c r="A3074" s="632"/>
      <c r="B3074" s="633"/>
      <c r="C3074" s="634"/>
      <c r="D3074" s="627"/>
    </row>
    <row r="3075" spans="1:4" ht="15">
      <c r="A3075" s="632"/>
      <c r="B3075" s="633"/>
      <c r="C3075" s="634"/>
      <c r="D3075" s="627"/>
    </row>
    <row r="3076" spans="1:4" ht="15">
      <c r="A3076" s="632"/>
      <c r="B3076" s="633"/>
      <c r="C3076" s="634"/>
      <c r="D3076" s="627"/>
    </row>
    <row r="3077" spans="1:4" ht="15">
      <c r="A3077" s="632"/>
      <c r="B3077" s="633"/>
      <c r="C3077" s="634"/>
      <c r="D3077" s="627"/>
    </row>
    <row r="3078" spans="1:4" ht="15">
      <c r="A3078" s="632"/>
      <c r="B3078" s="633"/>
      <c r="C3078" s="634"/>
      <c r="D3078" s="627"/>
    </row>
    <row r="3079" spans="1:4" ht="15">
      <c r="A3079" s="632"/>
      <c r="B3079" s="633"/>
      <c r="C3079" s="634"/>
      <c r="D3079" s="627"/>
    </row>
    <row r="3080" spans="1:4" ht="15">
      <c r="A3080" s="632"/>
      <c r="B3080" s="633"/>
      <c r="C3080" s="634"/>
      <c r="D3080" s="627"/>
    </row>
    <row r="3081" spans="1:4" ht="15">
      <c r="A3081" s="632"/>
      <c r="B3081" s="633"/>
      <c r="C3081" s="634"/>
      <c r="D3081" s="627"/>
    </row>
    <row r="3082" spans="1:4" ht="15">
      <c r="A3082" s="632"/>
      <c r="B3082" s="633"/>
      <c r="C3082" s="634"/>
      <c r="D3082" s="627"/>
    </row>
    <row r="3083" spans="1:4" ht="15">
      <c r="A3083" s="632"/>
      <c r="B3083" s="633"/>
      <c r="C3083" s="634"/>
      <c r="D3083" s="627"/>
    </row>
    <row r="3084" spans="1:4" ht="15">
      <c r="A3084" s="632"/>
      <c r="B3084" s="633"/>
      <c r="C3084" s="634"/>
      <c r="D3084" s="627"/>
    </row>
    <row r="3085" spans="1:4" ht="15">
      <c r="A3085" s="632"/>
      <c r="B3085" s="633"/>
      <c r="C3085" s="634"/>
      <c r="D3085" s="627"/>
    </row>
    <row r="3086" spans="1:4" ht="15">
      <c r="A3086" s="632"/>
      <c r="B3086" s="633"/>
      <c r="C3086" s="634"/>
      <c r="D3086" s="627"/>
    </row>
    <row r="3087" spans="1:4" ht="15">
      <c r="A3087" s="632"/>
      <c r="B3087" s="633"/>
      <c r="C3087" s="634"/>
      <c r="D3087" s="627"/>
    </row>
    <row r="3088" spans="1:4" ht="15">
      <c r="A3088" s="632"/>
      <c r="B3088" s="633"/>
      <c r="C3088" s="634"/>
      <c r="D3088" s="627"/>
    </row>
    <row r="3089" spans="1:4" ht="15">
      <c r="A3089" s="632"/>
      <c r="B3089" s="633"/>
      <c r="C3089" s="634"/>
      <c r="D3089" s="627"/>
    </row>
    <row r="3090" spans="1:4" ht="15">
      <c r="A3090" s="632"/>
      <c r="B3090" s="633"/>
      <c r="C3090" s="634"/>
      <c r="D3090" s="627"/>
    </row>
    <row r="3091" spans="1:4" ht="15">
      <c r="A3091" s="632"/>
      <c r="B3091" s="633"/>
      <c r="C3091" s="634"/>
      <c r="D3091" s="627"/>
    </row>
    <row r="3092" spans="1:4" ht="15">
      <c r="A3092" s="632"/>
      <c r="B3092" s="633"/>
      <c r="C3092" s="634"/>
      <c r="D3092" s="627"/>
    </row>
    <row r="3093" spans="1:4" ht="15">
      <c r="A3093" s="632"/>
      <c r="B3093" s="633"/>
      <c r="C3093" s="634"/>
      <c r="D3093" s="627"/>
    </row>
    <row r="3094" spans="1:4" ht="15">
      <c r="A3094" s="632"/>
      <c r="B3094" s="633"/>
      <c r="C3094" s="634"/>
      <c r="D3094" s="627"/>
    </row>
    <row r="3095" spans="1:4" ht="15">
      <c r="A3095" s="632"/>
      <c r="B3095" s="633"/>
      <c r="C3095" s="634"/>
      <c r="D3095" s="627"/>
    </row>
    <row r="3096" spans="1:4" ht="15">
      <c r="A3096" s="632"/>
      <c r="B3096" s="633"/>
      <c r="C3096" s="634"/>
      <c r="D3096" s="627"/>
    </row>
    <row r="3097" spans="1:4" ht="15">
      <c r="A3097" s="632"/>
      <c r="B3097" s="633"/>
      <c r="C3097" s="634"/>
      <c r="D3097" s="627"/>
    </row>
    <row r="3098" spans="1:4" ht="15">
      <c r="A3098" s="632"/>
      <c r="B3098" s="633"/>
      <c r="C3098" s="634"/>
      <c r="D3098" s="627"/>
    </row>
    <row r="3099" spans="1:4" ht="15">
      <c r="A3099" s="632"/>
      <c r="B3099" s="633"/>
      <c r="C3099" s="634"/>
      <c r="D3099" s="627"/>
    </row>
    <row r="3100" spans="1:4" ht="15">
      <c r="A3100" s="632"/>
      <c r="B3100" s="633"/>
      <c r="C3100" s="634"/>
      <c r="D3100" s="627"/>
    </row>
    <row r="3101" spans="1:4" ht="15">
      <c r="A3101" s="632"/>
      <c r="B3101" s="633"/>
      <c r="C3101" s="634"/>
      <c r="D3101" s="627"/>
    </row>
    <row r="3102" spans="1:4" ht="15">
      <c r="A3102" s="632"/>
      <c r="B3102" s="633"/>
      <c r="C3102" s="634"/>
      <c r="D3102" s="627"/>
    </row>
    <row r="3103" spans="1:4" ht="15">
      <c r="A3103" s="632"/>
      <c r="B3103" s="633"/>
      <c r="C3103" s="634"/>
      <c r="D3103" s="627"/>
    </row>
    <row r="3104" spans="1:4" ht="15">
      <c r="A3104" s="632"/>
      <c r="B3104" s="633"/>
      <c r="C3104" s="634"/>
      <c r="D3104" s="627"/>
    </row>
    <row r="3105" spans="1:4" ht="15">
      <c r="A3105" s="632"/>
      <c r="B3105" s="633"/>
      <c r="C3105" s="634"/>
      <c r="D3105" s="627"/>
    </row>
    <row r="3106" spans="1:4" ht="15">
      <c r="A3106" s="632"/>
      <c r="B3106" s="633"/>
      <c r="C3106" s="634"/>
      <c r="D3106" s="627"/>
    </row>
    <row r="3107" spans="1:4" ht="15">
      <c r="A3107" s="632"/>
      <c r="B3107" s="633"/>
      <c r="C3107" s="634"/>
      <c r="D3107" s="627"/>
    </row>
    <row r="3108" spans="1:4" ht="15">
      <c r="A3108" s="632"/>
      <c r="B3108" s="633"/>
      <c r="C3108" s="634"/>
      <c r="D3108" s="627"/>
    </row>
    <row r="3109" spans="1:4" ht="15">
      <c r="A3109" s="632"/>
      <c r="B3109" s="633"/>
      <c r="C3109" s="634"/>
      <c r="D3109" s="627"/>
    </row>
    <row r="3110" spans="1:4" ht="15">
      <c r="A3110" s="632"/>
      <c r="B3110" s="633"/>
      <c r="C3110" s="634"/>
      <c r="D3110" s="627"/>
    </row>
    <row r="3111" spans="1:4" ht="15">
      <c r="A3111" s="632"/>
      <c r="B3111" s="633"/>
      <c r="C3111" s="634"/>
      <c r="D3111" s="627"/>
    </row>
    <row r="3112" spans="1:4" ht="15">
      <c r="A3112" s="632"/>
      <c r="B3112" s="633"/>
      <c r="C3112" s="634"/>
      <c r="D3112" s="627"/>
    </row>
    <row r="3113" spans="1:4" ht="15">
      <c r="A3113" s="632"/>
      <c r="B3113" s="633"/>
      <c r="C3113" s="634"/>
      <c r="D3113" s="627"/>
    </row>
    <row r="3114" spans="1:4" ht="15">
      <c r="A3114" s="632"/>
      <c r="B3114" s="633"/>
      <c r="C3114" s="634"/>
      <c r="D3114" s="627"/>
    </row>
    <row r="3115" spans="1:4" ht="15">
      <c r="A3115" s="632"/>
      <c r="B3115" s="633"/>
      <c r="C3115" s="634"/>
      <c r="D3115" s="627"/>
    </row>
    <row r="3116" spans="1:4" ht="15">
      <c r="A3116" s="632"/>
      <c r="B3116" s="633"/>
      <c r="C3116" s="634"/>
      <c r="D3116" s="627"/>
    </row>
    <row r="3117" spans="1:4" ht="15">
      <c r="A3117" s="632"/>
      <c r="B3117" s="633"/>
      <c r="C3117" s="634"/>
      <c r="D3117" s="627"/>
    </row>
    <row r="3118" spans="1:4" ht="15">
      <c r="A3118" s="632"/>
      <c r="B3118" s="633"/>
      <c r="C3118" s="634"/>
      <c r="D3118" s="627"/>
    </row>
    <row r="3119" spans="1:4" ht="15">
      <c r="A3119" s="632"/>
      <c r="B3119" s="633"/>
      <c r="C3119" s="634"/>
      <c r="D3119" s="627"/>
    </row>
    <row r="3120" spans="1:4" ht="15">
      <c r="A3120" s="632"/>
      <c r="B3120" s="633"/>
      <c r="C3120" s="634"/>
      <c r="D3120" s="627"/>
    </row>
    <row r="3121" spans="1:4" ht="15">
      <c r="A3121" s="632"/>
      <c r="B3121" s="633"/>
      <c r="C3121" s="634"/>
      <c r="D3121" s="627"/>
    </row>
    <row r="3122" spans="1:4" ht="15">
      <c r="A3122" s="632"/>
      <c r="B3122" s="633"/>
      <c r="C3122" s="634"/>
      <c r="D3122" s="627"/>
    </row>
    <row r="3123" spans="1:4" ht="15">
      <c r="A3123" s="632"/>
      <c r="B3123" s="633"/>
      <c r="C3123" s="634"/>
      <c r="D3123" s="627"/>
    </row>
    <row r="3124" spans="1:4" ht="15">
      <c r="A3124" s="632"/>
      <c r="B3124" s="633"/>
      <c r="C3124" s="634"/>
      <c r="D3124" s="627"/>
    </row>
    <row r="3125" spans="1:4" ht="15">
      <c r="A3125" s="632"/>
      <c r="B3125" s="633"/>
      <c r="C3125" s="634"/>
      <c r="D3125" s="627"/>
    </row>
    <row r="3126" spans="1:4" ht="15">
      <c r="A3126" s="632"/>
      <c r="B3126" s="633"/>
      <c r="C3126" s="634"/>
      <c r="D3126" s="627"/>
    </row>
    <row r="3127" spans="1:4" ht="15">
      <c r="A3127" s="632"/>
      <c r="B3127" s="633"/>
      <c r="C3127" s="634"/>
      <c r="D3127" s="627"/>
    </row>
    <row r="3128" spans="1:4" ht="15">
      <c r="A3128" s="632"/>
      <c r="B3128" s="633"/>
      <c r="C3128" s="634"/>
      <c r="D3128" s="627"/>
    </row>
    <row r="3129" spans="1:4" ht="15">
      <c r="A3129" s="632"/>
      <c r="B3129" s="633"/>
      <c r="C3129" s="634"/>
      <c r="D3129" s="627"/>
    </row>
    <row r="3130" spans="1:4" ht="15">
      <c r="A3130" s="632"/>
      <c r="B3130" s="633"/>
      <c r="C3130" s="634"/>
      <c r="D3130" s="627"/>
    </row>
    <row r="3131" spans="1:4" ht="15">
      <c r="A3131" s="632"/>
      <c r="B3131" s="633"/>
      <c r="C3131" s="634"/>
      <c r="D3131" s="627"/>
    </row>
    <row r="3132" spans="1:4" ht="15">
      <c r="A3132" s="632"/>
      <c r="B3132" s="633"/>
      <c r="C3132" s="634"/>
      <c r="D3132" s="627"/>
    </row>
    <row r="3133" spans="1:4" ht="15">
      <c r="A3133" s="632"/>
      <c r="B3133" s="633"/>
      <c r="C3133" s="634"/>
      <c r="D3133" s="627"/>
    </row>
    <row r="3134" spans="1:4" ht="15">
      <c r="A3134" s="632"/>
      <c r="B3134" s="633"/>
      <c r="C3134" s="634"/>
      <c r="D3134" s="627"/>
    </row>
    <row r="3135" spans="1:4" ht="15">
      <c r="A3135" s="632"/>
      <c r="B3135" s="633"/>
      <c r="C3135" s="634"/>
      <c r="D3135" s="627"/>
    </row>
    <row r="3136" spans="1:4" ht="15">
      <c r="A3136" s="632"/>
      <c r="B3136" s="633"/>
      <c r="C3136" s="634"/>
      <c r="D3136" s="627"/>
    </row>
    <row r="3137" spans="1:4" ht="15">
      <c r="A3137" s="632"/>
      <c r="B3137" s="633"/>
      <c r="C3137" s="634"/>
      <c r="D3137" s="627"/>
    </row>
    <row r="3138" spans="1:4" ht="15">
      <c r="A3138" s="632"/>
      <c r="B3138" s="633"/>
      <c r="C3138" s="634"/>
      <c r="D3138" s="627"/>
    </row>
    <row r="3139" spans="1:4" ht="15">
      <c r="A3139" s="632"/>
      <c r="B3139" s="633"/>
      <c r="C3139" s="634"/>
      <c r="D3139" s="627"/>
    </row>
    <row r="3140" spans="1:4" ht="15">
      <c r="A3140" s="632"/>
      <c r="B3140" s="633"/>
      <c r="C3140" s="634"/>
      <c r="D3140" s="627"/>
    </row>
    <row r="3141" spans="1:4" ht="15">
      <c r="A3141" s="632"/>
      <c r="B3141" s="633"/>
      <c r="C3141" s="634"/>
      <c r="D3141" s="627"/>
    </row>
    <row r="3142" spans="1:4" ht="15">
      <c r="A3142" s="632"/>
      <c r="B3142" s="633"/>
      <c r="C3142" s="634"/>
      <c r="D3142" s="627"/>
    </row>
    <row r="3143" spans="1:4" ht="15">
      <c r="A3143" s="632"/>
      <c r="B3143" s="633"/>
      <c r="C3143" s="634"/>
      <c r="D3143" s="627"/>
    </row>
    <row r="3144" spans="1:4" ht="15">
      <c r="A3144" s="632"/>
      <c r="B3144" s="633"/>
      <c r="C3144" s="634"/>
      <c r="D3144" s="627"/>
    </row>
    <row r="3145" spans="1:4" ht="15">
      <c r="A3145" s="632"/>
      <c r="B3145" s="633"/>
      <c r="C3145" s="634"/>
      <c r="D3145" s="627"/>
    </row>
    <row r="3146" spans="1:4" ht="15">
      <c r="A3146" s="632"/>
      <c r="B3146" s="633"/>
      <c r="C3146" s="634"/>
      <c r="D3146" s="627"/>
    </row>
    <row r="3147" spans="1:4" ht="15">
      <c r="A3147" s="632"/>
      <c r="B3147" s="633"/>
      <c r="C3147" s="634"/>
      <c r="D3147" s="627"/>
    </row>
    <row r="3148" spans="1:4" ht="15">
      <c r="A3148" s="632"/>
      <c r="B3148" s="633"/>
      <c r="C3148" s="634"/>
      <c r="D3148" s="627"/>
    </row>
    <row r="3149" spans="1:4" ht="15">
      <c r="A3149" s="632"/>
      <c r="B3149" s="633"/>
      <c r="C3149" s="634"/>
      <c r="D3149" s="627"/>
    </row>
    <row r="3150" spans="1:4" ht="15">
      <c r="A3150" s="632"/>
      <c r="B3150" s="633"/>
      <c r="C3150" s="634"/>
      <c r="D3150" s="627"/>
    </row>
    <row r="3151" spans="1:4" ht="15">
      <c r="A3151" s="632"/>
      <c r="B3151" s="633"/>
      <c r="C3151" s="634"/>
      <c r="D3151" s="627"/>
    </row>
    <row r="3152" spans="1:4" ht="15">
      <c r="A3152" s="632"/>
      <c r="B3152" s="633"/>
      <c r="C3152" s="634"/>
      <c r="D3152" s="627"/>
    </row>
    <row r="3153" spans="1:4" ht="15">
      <c r="A3153" s="632"/>
      <c r="B3153" s="633"/>
      <c r="C3153" s="634"/>
      <c r="D3153" s="627"/>
    </row>
    <row r="3154" spans="1:4" ht="15">
      <c r="A3154" s="632"/>
      <c r="B3154" s="633"/>
      <c r="C3154" s="634"/>
      <c r="D3154" s="627"/>
    </row>
    <row r="3155" spans="1:4" ht="15">
      <c r="A3155" s="632"/>
      <c r="B3155" s="633"/>
      <c r="C3155" s="634"/>
      <c r="D3155" s="627"/>
    </row>
    <row r="3156" spans="1:4" ht="15">
      <c r="A3156" s="632"/>
      <c r="B3156" s="633"/>
      <c r="C3156" s="634"/>
      <c r="D3156" s="627"/>
    </row>
    <row r="3157" spans="1:4" ht="15">
      <c r="A3157" s="632"/>
      <c r="B3157" s="633"/>
      <c r="C3157" s="634"/>
      <c r="D3157" s="627"/>
    </row>
    <row r="3158" spans="1:4" ht="15">
      <c r="A3158" s="632"/>
      <c r="B3158" s="633"/>
      <c r="C3158" s="634"/>
      <c r="D3158" s="627"/>
    </row>
    <row r="3159" spans="1:4" ht="15">
      <c r="A3159" s="632"/>
      <c r="B3159" s="633"/>
      <c r="C3159" s="634"/>
      <c r="D3159" s="627"/>
    </row>
    <row r="3160" spans="1:4" ht="15">
      <c r="A3160" s="632"/>
      <c r="B3160" s="633"/>
      <c r="C3160" s="634"/>
      <c r="D3160" s="627"/>
    </row>
    <row r="3161" spans="1:4" ht="15">
      <c r="A3161" s="632"/>
      <c r="B3161" s="633"/>
      <c r="C3161" s="634"/>
      <c r="D3161" s="627"/>
    </row>
    <row r="3162" spans="1:4" ht="15">
      <c r="A3162" s="632"/>
      <c r="B3162" s="633"/>
      <c r="C3162" s="634"/>
      <c r="D3162" s="627"/>
    </row>
    <row r="3163" spans="1:4" ht="15">
      <c r="A3163" s="632"/>
      <c r="B3163" s="633"/>
      <c r="C3163" s="634"/>
      <c r="D3163" s="627"/>
    </row>
    <row r="3164" spans="1:4" ht="15">
      <c r="A3164" s="632"/>
      <c r="B3164" s="633"/>
      <c r="C3164" s="634"/>
      <c r="D3164" s="627"/>
    </row>
    <row r="3165" spans="1:4" ht="15">
      <c r="A3165" s="632"/>
      <c r="B3165" s="633"/>
      <c r="C3165" s="634"/>
      <c r="D3165" s="627"/>
    </row>
    <row r="3166" spans="1:4" ht="15">
      <c r="A3166" s="632"/>
      <c r="B3166" s="633"/>
      <c r="C3166" s="634"/>
      <c r="D3166" s="627"/>
    </row>
    <row r="3167" spans="1:4" ht="15">
      <c r="A3167" s="632"/>
      <c r="B3167" s="633"/>
      <c r="C3167" s="634"/>
      <c r="D3167" s="627"/>
    </row>
    <row r="3168" spans="1:4" ht="15">
      <c r="A3168" s="632"/>
      <c r="B3168" s="633"/>
      <c r="C3168" s="634"/>
      <c r="D3168" s="627"/>
    </row>
    <row r="3169" spans="1:4" ht="15">
      <c r="A3169" s="632"/>
      <c r="B3169" s="633"/>
      <c r="C3169" s="634"/>
      <c r="D3169" s="627"/>
    </row>
    <row r="3170" spans="1:4" ht="15">
      <c r="A3170" s="632"/>
      <c r="B3170" s="633"/>
      <c r="C3170" s="634"/>
      <c r="D3170" s="627"/>
    </row>
    <row r="3171" spans="1:4" ht="15">
      <c r="A3171" s="632"/>
      <c r="B3171" s="633"/>
      <c r="C3171" s="634"/>
      <c r="D3171" s="627"/>
    </row>
    <row r="3172" spans="1:4" ht="15">
      <c r="A3172" s="632"/>
      <c r="B3172" s="633"/>
      <c r="C3172" s="634"/>
      <c r="D3172" s="627"/>
    </row>
    <row r="3173" spans="1:4" ht="15">
      <c r="A3173" s="632"/>
      <c r="B3173" s="633"/>
      <c r="C3173" s="634"/>
      <c r="D3173" s="627"/>
    </row>
    <row r="3174" spans="1:4" ht="15">
      <c r="A3174" s="632"/>
      <c r="B3174" s="633"/>
      <c r="C3174" s="634"/>
      <c r="D3174" s="627"/>
    </row>
    <row r="3175" spans="1:4" ht="15">
      <c r="A3175" s="632"/>
      <c r="B3175" s="633"/>
      <c r="C3175" s="634"/>
      <c r="D3175" s="627"/>
    </row>
    <row r="3176" spans="1:4" ht="15">
      <c r="A3176" s="632"/>
      <c r="B3176" s="633"/>
      <c r="C3176" s="634"/>
      <c r="D3176" s="627"/>
    </row>
    <row r="3177" spans="1:4" ht="15">
      <c r="A3177" s="632"/>
      <c r="B3177" s="633"/>
      <c r="C3177" s="634"/>
      <c r="D3177" s="627"/>
    </row>
    <row r="3178" spans="1:4" ht="15">
      <c r="A3178" s="632"/>
      <c r="B3178" s="633"/>
      <c r="C3178" s="634"/>
      <c r="D3178" s="627"/>
    </row>
    <row r="3179" spans="1:4" ht="15">
      <c r="A3179" s="632"/>
      <c r="B3179" s="633"/>
      <c r="C3179" s="634"/>
      <c r="D3179" s="627"/>
    </row>
    <row r="3180" spans="1:4" ht="15">
      <c r="A3180" s="632"/>
      <c r="B3180" s="633"/>
      <c r="C3180" s="634"/>
      <c r="D3180" s="627"/>
    </row>
    <row r="3181" spans="1:4" ht="15">
      <c r="A3181" s="632"/>
      <c r="B3181" s="633"/>
      <c r="C3181" s="634"/>
      <c r="D3181" s="627"/>
    </row>
    <row r="3182" spans="1:4" ht="15">
      <c r="A3182" s="632"/>
      <c r="B3182" s="633"/>
      <c r="C3182" s="634"/>
      <c r="D3182" s="627"/>
    </row>
    <row r="3183" spans="1:4" ht="15">
      <c r="A3183" s="632"/>
      <c r="B3183" s="633"/>
      <c r="C3183" s="634"/>
      <c r="D3183" s="627"/>
    </row>
    <row r="3184" spans="1:4" ht="15">
      <c r="A3184" s="632"/>
      <c r="B3184" s="633"/>
      <c r="C3184" s="634"/>
      <c r="D3184" s="627"/>
    </row>
    <row r="3185" spans="1:4" ht="15">
      <c r="A3185" s="632"/>
      <c r="B3185" s="633"/>
      <c r="C3185" s="634"/>
      <c r="D3185" s="627"/>
    </row>
    <row r="3186" spans="1:4" ht="15">
      <c r="A3186" s="632"/>
      <c r="B3186" s="633"/>
      <c r="C3186" s="634"/>
      <c r="D3186" s="627"/>
    </row>
    <row r="3187" spans="1:4" ht="15">
      <c r="A3187" s="632"/>
      <c r="B3187" s="633"/>
      <c r="C3187" s="634"/>
      <c r="D3187" s="627"/>
    </row>
    <row r="3188" spans="1:4" ht="15">
      <c r="A3188" s="632"/>
      <c r="B3188" s="633"/>
      <c r="C3188" s="634"/>
      <c r="D3188" s="627"/>
    </row>
    <row r="3189" spans="1:4" ht="15">
      <c r="A3189" s="632"/>
      <c r="B3189" s="633"/>
      <c r="C3189" s="634"/>
      <c r="D3189" s="627"/>
    </row>
    <row r="3190" spans="1:4" ht="15">
      <c r="A3190" s="632"/>
      <c r="B3190" s="633"/>
      <c r="C3190" s="634"/>
      <c r="D3190" s="627"/>
    </row>
    <row r="3191" spans="1:4" ht="15">
      <c r="A3191" s="632"/>
      <c r="B3191" s="633"/>
      <c r="C3191" s="634"/>
      <c r="D3191" s="627"/>
    </row>
    <row r="3192" spans="1:4" ht="15">
      <c r="A3192" s="632"/>
      <c r="B3192" s="633"/>
      <c r="C3192" s="634"/>
      <c r="D3192" s="627"/>
    </row>
    <row r="3193" spans="1:4" ht="15">
      <c r="A3193" s="632"/>
      <c r="B3193" s="633"/>
      <c r="C3193" s="634"/>
      <c r="D3193" s="627"/>
    </row>
    <row r="3194" spans="1:4" ht="15">
      <c r="A3194" s="632"/>
      <c r="B3194" s="633"/>
      <c r="C3194" s="634"/>
      <c r="D3194" s="627"/>
    </row>
    <row r="3195" spans="1:4" ht="15">
      <c r="A3195" s="632"/>
      <c r="B3195" s="633"/>
      <c r="C3195" s="634"/>
      <c r="D3195" s="627"/>
    </row>
    <row r="3196" spans="1:4" ht="15">
      <c r="A3196" s="632"/>
      <c r="B3196" s="633"/>
      <c r="C3196" s="634"/>
      <c r="D3196" s="627"/>
    </row>
    <row r="3197" spans="1:4" ht="15">
      <c r="A3197" s="632"/>
      <c r="B3197" s="633"/>
      <c r="C3197" s="634"/>
      <c r="D3197" s="627"/>
    </row>
    <row r="3198" spans="1:4" ht="15">
      <c r="A3198" s="632"/>
      <c r="B3198" s="633"/>
      <c r="C3198" s="634"/>
      <c r="D3198" s="627"/>
    </row>
    <row r="3199" spans="1:4" ht="15">
      <c r="A3199" s="632"/>
      <c r="B3199" s="633"/>
      <c r="C3199" s="634"/>
      <c r="D3199" s="627"/>
    </row>
    <row r="3200" spans="1:4" ht="15">
      <c r="A3200" s="632"/>
      <c r="B3200" s="633"/>
      <c r="C3200" s="634"/>
      <c r="D3200" s="627"/>
    </row>
    <row r="3201" spans="1:4" ht="15">
      <c r="A3201" s="632"/>
      <c r="B3201" s="633"/>
      <c r="C3201" s="634"/>
      <c r="D3201" s="627"/>
    </row>
    <row r="3202" spans="1:4" ht="15">
      <c r="A3202" s="632"/>
      <c r="B3202" s="633"/>
      <c r="C3202" s="634"/>
      <c r="D3202" s="627"/>
    </row>
    <row r="3203" spans="1:4" ht="15">
      <c r="A3203" s="632"/>
      <c r="B3203" s="633"/>
      <c r="C3203" s="634"/>
      <c r="D3203" s="627"/>
    </row>
    <row r="3204" spans="1:4" ht="15">
      <c r="A3204" s="632"/>
      <c r="B3204" s="633"/>
      <c r="C3204" s="634"/>
      <c r="D3204" s="627"/>
    </row>
    <row r="3205" spans="1:4" ht="15">
      <c r="A3205" s="632"/>
      <c r="B3205" s="633"/>
      <c r="C3205" s="634"/>
      <c r="D3205" s="627"/>
    </row>
    <row r="3206" spans="1:4" ht="15">
      <c r="A3206" s="632"/>
      <c r="B3206" s="633"/>
      <c r="C3206" s="634"/>
      <c r="D3206" s="627"/>
    </row>
    <row r="3207" spans="1:4" ht="15">
      <c r="A3207" s="632"/>
      <c r="B3207" s="633"/>
      <c r="C3207" s="634"/>
      <c r="D3207" s="627"/>
    </row>
    <row r="3208" spans="1:4" ht="15">
      <c r="A3208" s="632"/>
      <c r="B3208" s="633"/>
      <c r="C3208" s="634"/>
      <c r="D3208" s="627"/>
    </row>
    <row r="3209" spans="1:4" ht="15">
      <c r="A3209" s="632"/>
      <c r="B3209" s="633"/>
      <c r="C3209" s="634"/>
      <c r="D3209" s="627"/>
    </row>
    <row r="3210" spans="1:4" ht="15">
      <c r="A3210" s="632"/>
      <c r="B3210" s="633"/>
      <c r="C3210" s="634"/>
      <c r="D3210" s="627"/>
    </row>
    <row r="3211" spans="1:4" ht="15">
      <c r="A3211" s="632"/>
      <c r="B3211" s="633"/>
      <c r="C3211" s="634"/>
      <c r="D3211" s="627"/>
    </row>
    <row r="3212" spans="1:4" ht="15">
      <c r="A3212" s="632"/>
      <c r="B3212" s="633"/>
      <c r="C3212" s="634"/>
      <c r="D3212" s="627"/>
    </row>
    <row r="3213" spans="1:4" ht="15">
      <c r="A3213" s="632"/>
      <c r="B3213" s="633"/>
      <c r="C3213" s="634"/>
      <c r="D3213" s="627"/>
    </row>
    <row r="3214" spans="1:4" ht="15">
      <c r="A3214" s="632"/>
      <c r="B3214" s="633"/>
      <c r="C3214" s="634"/>
      <c r="D3214" s="627"/>
    </row>
    <row r="3215" spans="1:4" ht="15">
      <c r="A3215" s="632"/>
      <c r="B3215" s="633"/>
      <c r="C3215" s="634"/>
      <c r="D3215" s="627"/>
    </row>
    <row r="3216" spans="1:4" ht="15">
      <c r="A3216" s="632"/>
      <c r="B3216" s="633"/>
      <c r="C3216" s="634"/>
      <c r="D3216" s="627"/>
    </row>
    <row r="3217" spans="1:4" ht="15">
      <c r="A3217" s="632"/>
      <c r="B3217" s="633"/>
      <c r="C3217" s="634"/>
      <c r="D3217" s="627"/>
    </row>
    <row r="3218" spans="1:4" ht="15">
      <c r="A3218" s="632"/>
      <c r="B3218" s="633"/>
      <c r="C3218" s="634"/>
      <c r="D3218" s="627"/>
    </row>
    <row r="3219" spans="1:4" ht="15">
      <c r="A3219" s="632"/>
      <c r="B3219" s="633"/>
      <c r="C3219" s="634"/>
      <c r="D3219" s="627"/>
    </row>
    <row r="3220" spans="1:4" ht="15">
      <c r="A3220" s="632"/>
      <c r="B3220" s="633"/>
      <c r="C3220" s="634"/>
      <c r="D3220" s="627"/>
    </row>
    <row r="3221" spans="1:4" ht="15">
      <c r="A3221" s="632"/>
      <c r="B3221" s="633"/>
      <c r="C3221" s="634"/>
      <c r="D3221" s="627"/>
    </row>
    <row r="3222" spans="1:4" ht="15">
      <c r="A3222" s="632"/>
      <c r="B3222" s="633"/>
      <c r="C3222" s="634"/>
      <c r="D3222" s="627"/>
    </row>
    <row r="3223" spans="1:4" ht="15">
      <c r="A3223" s="632"/>
      <c r="B3223" s="633"/>
      <c r="C3223" s="634"/>
      <c r="D3223" s="627"/>
    </row>
    <row r="3224" spans="1:4" ht="15">
      <c r="A3224" s="632"/>
      <c r="B3224" s="633"/>
      <c r="C3224" s="634"/>
      <c r="D3224" s="627"/>
    </row>
    <row r="3225" spans="1:4" ht="15">
      <c r="A3225" s="632"/>
      <c r="B3225" s="633"/>
      <c r="C3225" s="634"/>
      <c r="D3225" s="627"/>
    </row>
    <row r="3226" spans="1:4" ht="15">
      <c r="A3226" s="632"/>
      <c r="B3226" s="633"/>
      <c r="C3226" s="634"/>
      <c r="D3226" s="627"/>
    </row>
    <row r="3227" spans="1:4" ht="15">
      <c r="A3227" s="632"/>
      <c r="B3227" s="633"/>
      <c r="C3227" s="634"/>
      <c r="D3227" s="627"/>
    </row>
    <row r="3228" spans="1:4" ht="15">
      <c r="A3228" s="632"/>
      <c r="B3228" s="633"/>
      <c r="C3228" s="634"/>
      <c r="D3228" s="627"/>
    </row>
    <row r="3229" spans="1:4" ht="15">
      <c r="A3229" s="632"/>
      <c r="B3229" s="633"/>
      <c r="C3229" s="634"/>
      <c r="D3229" s="627"/>
    </row>
    <row r="3230" spans="1:4" ht="15">
      <c r="A3230" s="632"/>
      <c r="B3230" s="633"/>
      <c r="C3230" s="634"/>
      <c r="D3230" s="627"/>
    </row>
    <row r="3231" spans="1:4" ht="15">
      <c r="A3231" s="632"/>
      <c r="B3231" s="633"/>
      <c r="C3231" s="634"/>
      <c r="D3231" s="627"/>
    </row>
    <row r="3232" spans="1:4" ht="15">
      <c r="A3232" s="632"/>
      <c r="B3232" s="633"/>
      <c r="C3232" s="634"/>
      <c r="D3232" s="627"/>
    </row>
    <row r="3233" spans="1:4" ht="15">
      <c r="A3233" s="632"/>
      <c r="B3233" s="633"/>
      <c r="C3233" s="634"/>
      <c r="D3233" s="627"/>
    </row>
    <row r="3234" spans="1:4" ht="15">
      <c r="A3234" s="632"/>
      <c r="B3234" s="633"/>
      <c r="C3234" s="634"/>
      <c r="D3234" s="627"/>
    </row>
    <row r="3235" spans="1:4" ht="15">
      <c r="A3235" s="632"/>
      <c r="B3235" s="633"/>
      <c r="C3235" s="634"/>
      <c r="D3235" s="627"/>
    </row>
    <row r="3236" spans="1:4" ht="15">
      <c r="A3236" s="632"/>
      <c r="B3236" s="633"/>
      <c r="C3236" s="634"/>
      <c r="D3236" s="627"/>
    </row>
    <row r="3237" spans="1:4" ht="15">
      <c r="A3237" s="632"/>
      <c r="B3237" s="633"/>
      <c r="C3237" s="634"/>
      <c r="D3237" s="627"/>
    </row>
    <row r="3238" spans="1:4" ht="15">
      <c r="A3238" s="632"/>
      <c r="B3238" s="633"/>
      <c r="C3238" s="634"/>
      <c r="D3238" s="627"/>
    </row>
    <row r="3239" spans="1:4" ht="15">
      <c r="A3239" s="632"/>
      <c r="B3239" s="633"/>
      <c r="C3239" s="634"/>
      <c r="D3239" s="627"/>
    </row>
    <row r="3240" spans="1:4" ht="15">
      <c r="A3240" s="632"/>
      <c r="B3240" s="633"/>
      <c r="C3240" s="634"/>
      <c r="D3240" s="627"/>
    </row>
    <row r="3241" spans="1:4" ht="15">
      <c r="A3241" s="632"/>
      <c r="B3241" s="633"/>
      <c r="C3241" s="634"/>
      <c r="D3241" s="627"/>
    </row>
    <row r="3242" spans="1:4" ht="15">
      <c r="A3242" s="632"/>
      <c r="B3242" s="633"/>
      <c r="C3242" s="634"/>
      <c r="D3242" s="627"/>
    </row>
    <row r="3243" spans="1:4" ht="15">
      <c r="A3243" s="632"/>
      <c r="B3243" s="633"/>
      <c r="C3243" s="634"/>
      <c r="D3243" s="627"/>
    </row>
    <row r="3244" spans="1:4" ht="15">
      <c r="A3244" s="632"/>
      <c r="B3244" s="633"/>
      <c r="C3244" s="634"/>
      <c r="D3244" s="627"/>
    </row>
    <row r="3245" spans="1:4" ht="15">
      <c r="A3245" s="632"/>
      <c r="B3245" s="633"/>
      <c r="C3245" s="634"/>
      <c r="D3245" s="627"/>
    </row>
    <row r="3246" spans="1:4" ht="15">
      <c r="A3246" s="632"/>
      <c r="B3246" s="633"/>
      <c r="C3246" s="634"/>
      <c r="D3246" s="627"/>
    </row>
    <row r="3247" spans="1:4" ht="15">
      <c r="A3247" s="632"/>
      <c r="B3247" s="633"/>
      <c r="C3247" s="634"/>
      <c r="D3247" s="627"/>
    </row>
    <row r="3248" spans="1:4" ht="15">
      <c r="A3248" s="632"/>
      <c r="B3248" s="633"/>
      <c r="C3248" s="634"/>
      <c r="D3248" s="627"/>
    </row>
    <row r="3249" spans="1:4" ht="15">
      <c r="A3249" s="632"/>
      <c r="B3249" s="633"/>
      <c r="C3249" s="634"/>
      <c r="D3249" s="627"/>
    </row>
    <row r="3250" spans="1:4" ht="15">
      <c r="A3250" s="632"/>
      <c r="B3250" s="633"/>
      <c r="C3250" s="634"/>
      <c r="D3250" s="627"/>
    </row>
    <row r="3251" spans="1:4" ht="15">
      <c r="A3251" s="632"/>
      <c r="B3251" s="633"/>
      <c r="C3251" s="634"/>
      <c r="D3251" s="627"/>
    </row>
    <row r="3252" spans="1:4" ht="15">
      <c r="A3252" s="632"/>
      <c r="B3252" s="633"/>
      <c r="C3252" s="634"/>
      <c r="D3252" s="627"/>
    </row>
    <row r="3253" spans="1:4" ht="15">
      <c r="A3253" s="632"/>
      <c r="B3253" s="633"/>
      <c r="C3253" s="634"/>
      <c r="D3253" s="627"/>
    </row>
    <row r="3254" spans="1:4" ht="15">
      <c r="A3254" s="632"/>
      <c r="B3254" s="633"/>
      <c r="C3254" s="634"/>
      <c r="D3254" s="627"/>
    </row>
    <row r="3255" spans="1:4" ht="15">
      <c r="A3255" s="632"/>
      <c r="B3255" s="633"/>
      <c r="C3255" s="634"/>
      <c r="D3255" s="627"/>
    </row>
    <row r="3256" spans="1:4" ht="15">
      <c r="A3256" s="632"/>
      <c r="B3256" s="633"/>
      <c r="C3256" s="634"/>
      <c r="D3256" s="627"/>
    </row>
    <row r="3257" spans="1:4" ht="15">
      <c r="A3257" s="632"/>
      <c r="B3257" s="633"/>
      <c r="C3257" s="634"/>
      <c r="D3257" s="627"/>
    </row>
    <row r="3258" spans="1:4" ht="15">
      <c r="A3258" s="632"/>
      <c r="B3258" s="633"/>
      <c r="C3258" s="634"/>
      <c r="D3258" s="627"/>
    </row>
    <row r="3259" spans="1:4" ht="15">
      <c r="A3259" s="632"/>
      <c r="B3259" s="633"/>
      <c r="C3259" s="634"/>
      <c r="D3259" s="627"/>
    </row>
    <row r="3260" spans="1:4" ht="15">
      <c r="A3260" s="632"/>
      <c r="B3260" s="633"/>
      <c r="C3260" s="634"/>
      <c r="D3260" s="627"/>
    </row>
    <row r="3261" spans="1:4" ht="15">
      <c r="A3261" s="632"/>
      <c r="B3261" s="633"/>
      <c r="C3261" s="634"/>
      <c r="D3261" s="627"/>
    </row>
    <row r="3262" spans="1:4" ht="15">
      <c r="A3262" s="632"/>
      <c r="B3262" s="633"/>
      <c r="C3262" s="634"/>
      <c r="D3262" s="627"/>
    </row>
    <row r="3263" spans="1:4" ht="15">
      <c r="A3263" s="632"/>
      <c r="B3263" s="633"/>
      <c r="C3263" s="634"/>
      <c r="D3263" s="627"/>
    </row>
    <row r="3264" spans="1:4" ht="15">
      <c r="A3264" s="632"/>
      <c r="B3264" s="633"/>
      <c r="C3264" s="634"/>
      <c r="D3264" s="627"/>
    </row>
    <row r="3265" spans="1:4" ht="15">
      <c r="A3265" s="632"/>
      <c r="B3265" s="633"/>
      <c r="C3265" s="634"/>
      <c r="D3265" s="627"/>
    </row>
    <row r="3266" spans="1:4" ht="15">
      <c r="A3266" s="632"/>
      <c r="B3266" s="633"/>
      <c r="C3266" s="634"/>
      <c r="D3266" s="627"/>
    </row>
    <row r="3267" spans="1:4" ht="15">
      <c r="A3267" s="632"/>
      <c r="B3267" s="633"/>
      <c r="C3267" s="634"/>
      <c r="D3267" s="627"/>
    </row>
    <row r="3268" spans="1:4" ht="15">
      <c r="A3268" s="632"/>
      <c r="B3268" s="633"/>
      <c r="C3268" s="634"/>
      <c r="D3268" s="627"/>
    </row>
    <row r="3269" spans="1:4" ht="15">
      <c r="A3269" s="632"/>
      <c r="B3269" s="633"/>
      <c r="C3269" s="634"/>
      <c r="D3269" s="627"/>
    </row>
    <row r="3270" spans="1:4" ht="15">
      <c r="A3270" s="632"/>
      <c r="B3270" s="633"/>
      <c r="C3270" s="634"/>
      <c r="D3270" s="627"/>
    </row>
    <row r="3271" spans="1:4" ht="15">
      <c r="A3271" s="632"/>
      <c r="B3271" s="633"/>
      <c r="C3271" s="634"/>
      <c r="D3271" s="627"/>
    </row>
    <row r="3272" spans="1:4" ht="15">
      <c r="A3272" s="632"/>
      <c r="B3272" s="633"/>
      <c r="C3272" s="634"/>
      <c r="D3272" s="627"/>
    </row>
    <row r="3273" spans="1:4" ht="15">
      <c r="A3273" s="632"/>
      <c r="B3273" s="633"/>
      <c r="C3273" s="634"/>
      <c r="D3273" s="627"/>
    </row>
    <row r="3274" spans="1:4" ht="15">
      <c r="A3274" s="632"/>
      <c r="B3274" s="633"/>
      <c r="C3274" s="634"/>
      <c r="D3274" s="627"/>
    </row>
    <row r="3275" spans="1:4" ht="15">
      <c r="A3275" s="632"/>
      <c r="B3275" s="633"/>
      <c r="C3275" s="634"/>
      <c r="D3275" s="627"/>
    </row>
    <row r="3276" spans="1:4" ht="15">
      <c r="A3276" s="632"/>
      <c r="B3276" s="633"/>
      <c r="C3276" s="634"/>
      <c r="D3276" s="627"/>
    </row>
    <row r="3277" spans="1:4" ht="15">
      <c r="A3277" s="632"/>
      <c r="B3277" s="633"/>
      <c r="C3277" s="634"/>
      <c r="D3277" s="627"/>
    </row>
    <row r="3278" spans="1:4" ht="15">
      <c r="A3278" s="632"/>
      <c r="B3278" s="633"/>
      <c r="C3278" s="634"/>
      <c r="D3278" s="627"/>
    </row>
    <row r="3279" spans="1:4" ht="15">
      <c r="A3279" s="632"/>
      <c r="B3279" s="633"/>
      <c r="C3279" s="634"/>
      <c r="D3279" s="627"/>
    </row>
    <row r="3280" spans="1:4" ht="15">
      <c r="A3280" s="632"/>
      <c r="B3280" s="633"/>
      <c r="C3280" s="634"/>
      <c r="D3280" s="627"/>
    </row>
    <row r="3281" spans="1:4" ht="15">
      <c r="A3281" s="632"/>
      <c r="B3281" s="633"/>
      <c r="C3281" s="634"/>
      <c r="D3281" s="627"/>
    </row>
    <row r="3282" spans="1:4" ht="15">
      <c r="A3282" s="632"/>
      <c r="B3282" s="633"/>
      <c r="C3282" s="634"/>
      <c r="D3282" s="627"/>
    </row>
    <row r="3283" spans="1:4" ht="15">
      <c r="A3283" s="632"/>
      <c r="B3283" s="633"/>
      <c r="C3283" s="634"/>
      <c r="D3283" s="627"/>
    </row>
    <row r="3284" spans="1:4" ht="15">
      <c r="A3284" s="632"/>
      <c r="B3284" s="633"/>
      <c r="C3284" s="634"/>
      <c r="D3284" s="627"/>
    </row>
    <row r="3285" spans="1:4" ht="15">
      <c r="A3285" s="632"/>
      <c r="B3285" s="633"/>
      <c r="C3285" s="634"/>
      <c r="D3285" s="627"/>
    </row>
    <row r="3286" spans="1:4" ht="15">
      <c r="A3286" s="632"/>
      <c r="B3286" s="633"/>
      <c r="C3286" s="634"/>
      <c r="D3286" s="627"/>
    </row>
    <row r="3287" spans="1:4" ht="15">
      <c r="A3287" s="632"/>
      <c r="B3287" s="633"/>
      <c r="C3287" s="634"/>
      <c r="D3287" s="627"/>
    </row>
    <row r="3288" spans="1:4" ht="15">
      <c r="A3288" s="632"/>
      <c r="B3288" s="633"/>
      <c r="C3288" s="634"/>
      <c r="D3288" s="627"/>
    </row>
    <row r="3289" spans="1:4" ht="15">
      <c r="A3289" s="632"/>
      <c r="B3289" s="633"/>
      <c r="C3289" s="634"/>
      <c r="D3289" s="627"/>
    </row>
    <row r="3290" spans="1:4" ht="15">
      <c r="A3290" s="632"/>
      <c r="B3290" s="633"/>
      <c r="C3290" s="634"/>
      <c r="D3290" s="627"/>
    </row>
    <row r="3291" spans="1:4" ht="15">
      <c r="A3291" s="632"/>
      <c r="B3291" s="633"/>
      <c r="C3291" s="634"/>
      <c r="D3291" s="627"/>
    </row>
    <row r="3292" spans="1:4" ht="15">
      <c r="A3292" s="632"/>
      <c r="B3292" s="633"/>
      <c r="C3292" s="634"/>
      <c r="D3292" s="627"/>
    </row>
    <row r="3293" spans="1:4" ht="15">
      <c r="A3293" s="632"/>
      <c r="B3293" s="633"/>
      <c r="C3293" s="634"/>
      <c r="D3293" s="627"/>
    </row>
    <row r="3294" spans="1:4" ht="15">
      <c r="A3294" s="632"/>
      <c r="B3294" s="633"/>
      <c r="C3294" s="634"/>
      <c r="D3294" s="627"/>
    </row>
    <row r="3295" spans="1:4" ht="15">
      <c r="A3295" s="632"/>
      <c r="B3295" s="633"/>
      <c r="C3295" s="634"/>
      <c r="D3295" s="627"/>
    </row>
    <row r="3296" spans="1:4" ht="15">
      <c r="A3296" s="632"/>
      <c r="B3296" s="633"/>
      <c r="C3296" s="634"/>
      <c r="D3296" s="627"/>
    </row>
    <row r="3297" spans="1:4" ht="15">
      <c r="A3297" s="632"/>
      <c r="B3297" s="633"/>
      <c r="C3297" s="634"/>
      <c r="D3297" s="627"/>
    </row>
    <row r="3298" spans="1:4" ht="15">
      <c r="A3298" s="632"/>
      <c r="B3298" s="633"/>
      <c r="C3298" s="634"/>
      <c r="D3298" s="627"/>
    </row>
    <row r="3299" spans="1:4" ht="15">
      <c r="A3299" s="632"/>
      <c r="B3299" s="633"/>
      <c r="C3299" s="634"/>
      <c r="D3299" s="627"/>
    </row>
    <row r="3300" spans="1:4" ht="15">
      <c r="A3300" s="632"/>
      <c r="B3300" s="633"/>
      <c r="C3300" s="634"/>
      <c r="D3300" s="627"/>
    </row>
    <row r="3301" spans="1:4" ht="15">
      <c r="A3301" s="632"/>
      <c r="B3301" s="633"/>
      <c r="C3301" s="634"/>
      <c r="D3301" s="627"/>
    </row>
    <row r="3302" spans="1:4" ht="15">
      <c r="A3302" s="632"/>
      <c r="B3302" s="633"/>
      <c r="C3302" s="634"/>
      <c r="D3302" s="627"/>
    </row>
    <row r="3303" spans="1:4" ht="15">
      <c r="A3303" s="632"/>
      <c r="B3303" s="633"/>
      <c r="C3303" s="634"/>
      <c r="D3303" s="627"/>
    </row>
    <row r="3304" spans="1:4" ht="15">
      <c r="A3304" s="632"/>
      <c r="B3304" s="633"/>
      <c r="C3304" s="634"/>
      <c r="D3304" s="627"/>
    </row>
    <row r="3305" spans="1:4" ht="15">
      <c r="A3305" s="632"/>
      <c r="B3305" s="633"/>
      <c r="C3305" s="634"/>
      <c r="D3305" s="627"/>
    </row>
    <row r="3306" spans="1:4" ht="15">
      <c r="A3306" s="632"/>
      <c r="B3306" s="633"/>
      <c r="C3306" s="634"/>
      <c r="D3306" s="627"/>
    </row>
    <row r="3307" spans="1:4" ht="15">
      <c r="A3307" s="632"/>
      <c r="B3307" s="633"/>
      <c r="C3307" s="634"/>
      <c r="D3307" s="627"/>
    </row>
    <row r="3308" spans="1:4" ht="15">
      <c r="A3308" s="632"/>
      <c r="B3308" s="633"/>
      <c r="C3308" s="634"/>
      <c r="D3308" s="627"/>
    </row>
    <row r="3309" spans="1:4" ht="15">
      <c r="A3309" s="632"/>
      <c r="B3309" s="633"/>
      <c r="C3309" s="634"/>
      <c r="D3309" s="627"/>
    </row>
    <row r="3310" spans="1:4" ht="15">
      <c r="A3310" s="632"/>
      <c r="B3310" s="633"/>
      <c r="C3310" s="634"/>
      <c r="D3310" s="627"/>
    </row>
    <row r="3311" spans="1:4" ht="15">
      <c r="A3311" s="632"/>
      <c r="B3311" s="633"/>
      <c r="C3311" s="634"/>
      <c r="D3311" s="627"/>
    </row>
    <row r="3312" spans="1:4" ht="15">
      <c r="A3312" s="632"/>
      <c r="B3312" s="633"/>
      <c r="C3312" s="634"/>
      <c r="D3312" s="627"/>
    </row>
    <row r="3313" spans="1:4" ht="15">
      <c r="A3313" s="632"/>
      <c r="B3313" s="633"/>
      <c r="C3313" s="634"/>
      <c r="D3313" s="627"/>
    </row>
    <row r="3314" spans="1:4" ht="15">
      <c r="A3314" s="632"/>
      <c r="B3314" s="633"/>
      <c r="C3314" s="634"/>
      <c r="D3314" s="627"/>
    </row>
    <row r="3315" spans="1:4" ht="15">
      <c r="A3315" s="632"/>
      <c r="B3315" s="633"/>
      <c r="C3315" s="634"/>
      <c r="D3315" s="627"/>
    </row>
    <row r="3316" spans="1:4" ht="15">
      <c r="A3316" s="632"/>
      <c r="B3316" s="633"/>
      <c r="C3316" s="634"/>
      <c r="D3316" s="627"/>
    </row>
    <row r="3317" spans="1:4" ht="15">
      <c r="A3317" s="632"/>
      <c r="B3317" s="633"/>
      <c r="C3317" s="634"/>
      <c r="D3317" s="627"/>
    </row>
    <row r="3318" spans="1:4" ht="15">
      <c r="A3318" s="632"/>
      <c r="B3318" s="633"/>
      <c r="C3318" s="634"/>
      <c r="D3318" s="627"/>
    </row>
    <row r="3319" spans="1:4" ht="15">
      <c r="A3319" s="632"/>
      <c r="B3319" s="633"/>
      <c r="C3319" s="634"/>
      <c r="D3319" s="627"/>
    </row>
    <row r="3320" spans="1:4" ht="15">
      <c r="A3320" s="632"/>
      <c r="B3320" s="633"/>
      <c r="C3320" s="634"/>
      <c r="D3320" s="627"/>
    </row>
    <row r="3321" spans="1:4" ht="15">
      <c r="A3321" s="632"/>
      <c r="B3321" s="633"/>
      <c r="C3321" s="634"/>
      <c r="D3321" s="627"/>
    </row>
    <row r="3322" spans="1:4" ht="15">
      <c r="A3322" s="632"/>
      <c r="B3322" s="633"/>
      <c r="C3322" s="634"/>
      <c r="D3322" s="627"/>
    </row>
    <row r="3323" spans="1:4" ht="15">
      <c r="A3323" s="632"/>
      <c r="B3323" s="633"/>
      <c r="C3323" s="634"/>
      <c r="D3323" s="627"/>
    </row>
    <row r="3324" spans="1:4" ht="15">
      <c r="A3324" s="632"/>
      <c r="B3324" s="633"/>
      <c r="C3324" s="634"/>
      <c r="D3324" s="627"/>
    </row>
    <row r="3325" spans="1:4" ht="15">
      <c r="A3325" s="632"/>
      <c r="B3325" s="633"/>
      <c r="C3325" s="634"/>
      <c r="D3325" s="627"/>
    </row>
    <row r="3326" spans="1:4" ht="15">
      <c r="A3326" s="632"/>
      <c r="B3326" s="633"/>
      <c r="C3326" s="634"/>
      <c r="D3326" s="627"/>
    </row>
    <row r="3327" spans="1:4" ht="15">
      <c r="A3327" s="632"/>
      <c r="B3327" s="633"/>
      <c r="C3327" s="634"/>
      <c r="D3327" s="627"/>
    </row>
    <row r="3328" spans="1:4" ht="15">
      <c r="A3328" s="632"/>
      <c r="B3328" s="633"/>
      <c r="C3328" s="634"/>
      <c r="D3328" s="627"/>
    </row>
    <row r="3329" spans="1:4" ht="15">
      <c r="A3329" s="632"/>
      <c r="B3329" s="633"/>
      <c r="C3329" s="634"/>
      <c r="D3329" s="627"/>
    </row>
    <row r="3330" spans="1:4" ht="15">
      <c r="A3330" s="632"/>
      <c r="B3330" s="633"/>
      <c r="C3330" s="634"/>
      <c r="D3330" s="627"/>
    </row>
    <row r="3331" spans="1:4" ht="15">
      <c r="A3331" s="632"/>
      <c r="B3331" s="633"/>
      <c r="C3331" s="634"/>
      <c r="D3331" s="627"/>
    </row>
    <row r="3332" spans="1:4" ht="15">
      <c r="A3332" s="632"/>
      <c r="B3332" s="633"/>
      <c r="C3332" s="634"/>
      <c r="D3332" s="627"/>
    </row>
    <row r="3333" spans="1:4" ht="15">
      <c r="A3333" s="632"/>
      <c r="B3333" s="633"/>
      <c r="C3333" s="634"/>
      <c r="D3333" s="627"/>
    </row>
    <row r="3334" spans="1:4" ht="15">
      <c r="A3334" s="632"/>
      <c r="B3334" s="633"/>
      <c r="C3334" s="634"/>
      <c r="D3334" s="627"/>
    </row>
    <row r="3335" spans="1:4" ht="15">
      <c r="A3335" s="632"/>
      <c r="B3335" s="633"/>
      <c r="C3335" s="634"/>
      <c r="D3335" s="627"/>
    </row>
    <row r="3336" spans="1:4" ht="15">
      <c r="A3336" s="632"/>
      <c r="B3336" s="633"/>
      <c r="C3336" s="634"/>
      <c r="D3336" s="627"/>
    </row>
    <row r="3337" spans="1:4" ht="15">
      <c r="A3337" s="632"/>
      <c r="B3337" s="633"/>
      <c r="C3337" s="634"/>
      <c r="D3337" s="627"/>
    </row>
    <row r="3338" spans="1:4" ht="15">
      <c r="A3338" s="632"/>
      <c r="B3338" s="633"/>
      <c r="C3338" s="634"/>
      <c r="D3338" s="627"/>
    </row>
    <row r="3339" spans="1:4" ht="15">
      <c r="A3339" s="632"/>
      <c r="B3339" s="633"/>
      <c r="C3339" s="634"/>
      <c r="D3339" s="627"/>
    </row>
    <row r="3340" spans="1:4" ht="15">
      <c r="A3340" s="632"/>
      <c r="B3340" s="633"/>
      <c r="C3340" s="634"/>
      <c r="D3340" s="627"/>
    </row>
    <row r="3341" spans="1:4" ht="15">
      <c r="A3341" s="632"/>
      <c r="B3341" s="633"/>
      <c r="C3341" s="634"/>
      <c r="D3341" s="627"/>
    </row>
    <row r="3342" spans="1:4" ht="15">
      <c r="A3342" s="632"/>
      <c r="B3342" s="633"/>
      <c r="C3342" s="634"/>
      <c r="D3342" s="627"/>
    </row>
    <row r="3343" spans="1:4" ht="15">
      <c r="A3343" s="632"/>
      <c r="B3343" s="633"/>
      <c r="C3343" s="634"/>
      <c r="D3343" s="627"/>
    </row>
    <row r="3344" spans="1:4" ht="15">
      <c r="A3344" s="632"/>
      <c r="B3344" s="633"/>
      <c r="C3344" s="634"/>
      <c r="D3344" s="627"/>
    </row>
    <row r="3345" spans="1:4" ht="15">
      <c r="A3345" s="632"/>
      <c r="B3345" s="633"/>
      <c r="C3345" s="634"/>
      <c r="D3345" s="627"/>
    </row>
    <row r="3346" spans="1:4" ht="15">
      <c r="A3346" s="632"/>
      <c r="B3346" s="633"/>
      <c r="C3346" s="634"/>
      <c r="D3346" s="627"/>
    </row>
    <row r="3347" spans="1:4" ht="15">
      <c r="A3347" s="632"/>
      <c r="B3347" s="633"/>
      <c r="C3347" s="634"/>
      <c r="D3347" s="627"/>
    </row>
    <row r="3348" spans="1:4" ht="15">
      <c r="A3348" s="632"/>
      <c r="B3348" s="633"/>
      <c r="C3348" s="634"/>
      <c r="D3348" s="627"/>
    </row>
    <row r="3349" spans="1:4" ht="15">
      <c r="A3349" s="632"/>
      <c r="B3349" s="633"/>
      <c r="C3349" s="634"/>
      <c r="D3349" s="627"/>
    </row>
    <row r="3350" spans="1:4" ht="15">
      <c r="A3350" s="632"/>
      <c r="B3350" s="633"/>
      <c r="C3350" s="634"/>
      <c r="D3350" s="627"/>
    </row>
    <row r="3351" spans="1:4" ht="15">
      <c r="A3351" s="632"/>
      <c r="B3351" s="633"/>
      <c r="C3351" s="634"/>
      <c r="D3351" s="627"/>
    </row>
    <row r="3352" spans="1:4" ht="15">
      <c r="A3352" s="632"/>
      <c r="B3352" s="633"/>
      <c r="C3352" s="634"/>
      <c r="D3352" s="627"/>
    </row>
    <row r="3353" spans="1:4" ht="15">
      <c r="A3353" s="632"/>
      <c r="B3353" s="633"/>
      <c r="C3353" s="634"/>
      <c r="D3353" s="627"/>
    </row>
    <row r="3354" spans="1:4" ht="15">
      <c r="A3354" s="632"/>
      <c r="B3354" s="633"/>
      <c r="C3354" s="634"/>
      <c r="D3354" s="627"/>
    </row>
    <row r="3355" spans="1:4" ht="15">
      <c r="A3355" s="632"/>
      <c r="B3355" s="633"/>
      <c r="C3355" s="634"/>
      <c r="D3355" s="627"/>
    </row>
    <row r="3356" spans="1:4" ht="15">
      <c r="A3356" s="632"/>
      <c r="B3356" s="633"/>
      <c r="C3356" s="634"/>
      <c r="D3356" s="627"/>
    </row>
    <row r="3357" spans="1:4" ht="15">
      <c r="A3357" s="632"/>
      <c r="B3357" s="633"/>
      <c r="C3357" s="634"/>
      <c r="D3357" s="627"/>
    </row>
    <row r="3358" spans="1:4" ht="15">
      <c r="A3358" s="632"/>
      <c r="B3358" s="633"/>
      <c r="C3358" s="634"/>
      <c r="D3358" s="627"/>
    </row>
    <row r="3359" spans="1:4" ht="15">
      <c r="A3359" s="632"/>
      <c r="B3359" s="633"/>
      <c r="C3359" s="634"/>
      <c r="D3359" s="627"/>
    </row>
    <row r="3360" spans="1:4" ht="15">
      <c r="A3360" s="632"/>
      <c r="B3360" s="633"/>
      <c r="C3360" s="634"/>
      <c r="D3360" s="627"/>
    </row>
    <row r="3361" spans="1:4" ht="15">
      <c r="A3361" s="632"/>
      <c r="B3361" s="633"/>
      <c r="C3361" s="634"/>
      <c r="D3361" s="627"/>
    </row>
    <row r="3362" spans="1:4" ht="15">
      <c r="A3362" s="632"/>
      <c r="B3362" s="633"/>
      <c r="C3362" s="634"/>
      <c r="D3362" s="627"/>
    </row>
    <row r="3363" spans="1:4" ht="15">
      <c r="A3363" s="632"/>
      <c r="B3363" s="633"/>
      <c r="C3363" s="634"/>
      <c r="D3363" s="627"/>
    </row>
    <row r="3364" spans="1:4" ht="15">
      <c r="A3364" s="632"/>
      <c r="B3364" s="633"/>
      <c r="C3364" s="634"/>
      <c r="D3364" s="627"/>
    </row>
    <row r="3365" spans="1:4" ht="15">
      <c r="A3365" s="632"/>
      <c r="B3365" s="633"/>
      <c r="C3365" s="634"/>
      <c r="D3365" s="627"/>
    </row>
    <row r="3366" spans="1:4" ht="15">
      <c r="A3366" s="632"/>
      <c r="B3366" s="633"/>
      <c r="C3366" s="634"/>
      <c r="D3366" s="627"/>
    </row>
    <row r="3367" spans="1:4" ht="15">
      <c r="A3367" s="632"/>
      <c r="B3367" s="633"/>
      <c r="C3367" s="634"/>
      <c r="D3367" s="627"/>
    </row>
    <row r="3368" spans="1:4" ht="15">
      <c r="A3368" s="632"/>
      <c r="B3368" s="633"/>
      <c r="C3368" s="634"/>
      <c r="D3368" s="627"/>
    </row>
    <row r="3369" spans="1:4" ht="15">
      <c r="A3369" s="632"/>
      <c r="B3369" s="633"/>
      <c r="C3369" s="634"/>
      <c r="D3369" s="627"/>
    </row>
    <row r="3370" spans="1:4" ht="15">
      <c r="A3370" s="632"/>
      <c r="B3370" s="633"/>
      <c r="C3370" s="634"/>
      <c r="D3370" s="627"/>
    </row>
    <row r="3371" spans="1:4" ht="15">
      <c r="A3371" s="632"/>
      <c r="B3371" s="633"/>
      <c r="C3371" s="634"/>
      <c r="D3371" s="627"/>
    </row>
    <row r="3372" spans="1:4" ht="15">
      <c r="A3372" s="632"/>
      <c r="B3372" s="633"/>
      <c r="C3372" s="634"/>
      <c r="D3372" s="627"/>
    </row>
    <row r="3373" spans="1:4" ht="15">
      <c r="A3373" s="632"/>
      <c r="B3373" s="633"/>
      <c r="C3373" s="634"/>
      <c r="D3373" s="627"/>
    </row>
    <row r="3374" spans="1:4" ht="15">
      <c r="A3374" s="632"/>
      <c r="B3374" s="633"/>
      <c r="C3374" s="634"/>
      <c r="D3374" s="627"/>
    </row>
    <row r="3375" spans="1:4" ht="15">
      <c r="A3375" s="632"/>
      <c r="B3375" s="633"/>
      <c r="C3375" s="634"/>
      <c r="D3375" s="627"/>
    </row>
    <row r="3376" spans="1:4" ht="15">
      <c r="A3376" s="632"/>
      <c r="B3376" s="633"/>
      <c r="C3376" s="634"/>
      <c r="D3376" s="627"/>
    </row>
    <row r="3377" spans="1:4" ht="15">
      <c r="A3377" s="632"/>
      <c r="B3377" s="633"/>
      <c r="C3377" s="634"/>
      <c r="D3377" s="627"/>
    </row>
    <row r="3378" spans="1:4" ht="15">
      <c r="A3378" s="632"/>
      <c r="B3378" s="633"/>
      <c r="C3378" s="634"/>
      <c r="D3378" s="627"/>
    </row>
    <row r="3379" spans="1:4" ht="15">
      <c r="A3379" s="632"/>
      <c r="B3379" s="633"/>
      <c r="C3379" s="634"/>
      <c r="D3379" s="627"/>
    </row>
    <row r="3380" spans="1:4" ht="15">
      <c r="A3380" s="632"/>
      <c r="B3380" s="633"/>
      <c r="C3380" s="634"/>
      <c r="D3380" s="627"/>
    </row>
    <row r="3381" spans="1:4" ht="15">
      <c r="A3381" s="632"/>
      <c r="B3381" s="633"/>
      <c r="C3381" s="634"/>
      <c r="D3381" s="627"/>
    </row>
    <row r="3382" spans="1:4" ht="15">
      <c r="A3382" s="632"/>
      <c r="B3382" s="633"/>
      <c r="C3382" s="634"/>
      <c r="D3382" s="627"/>
    </row>
    <row r="3383" spans="1:4" ht="15">
      <c r="A3383" s="632"/>
      <c r="B3383" s="633"/>
      <c r="C3383" s="634"/>
      <c r="D3383" s="627"/>
    </row>
    <row r="3384" spans="1:4" ht="15">
      <c r="A3384" s="632"/>
      <c r="B3384" s="633"/>
      <c r="C3384" s="634"/>
      <c r="D3384" s="627"/>
    </row>
    <row r="3385" spans="1:4" ht="15">
      <c r="A3385" s="632"/>
      <c r="B3385" s="633"/>
      <c r="C3385" s="634"/>
      <c r="D3385" s="627"/>
    </row>
    <row r="3386" spans="1:4" ht="15">
      <c r="A3386" s="632"/>
      <c r="B3386" s="633"/>
      <c r="C3386" s="634"/>
      <c r="D3386" s="627"/>
    </row>
    <row r="3387" spans="1:4" ht="15">
      <c r="A3387" s="632"/>
      <c r="B3387" s="633"/>
      <c r="C3387" s="634"/>
      <c r="D3387" s="627"/>
    </row>
    <row r="3388" spans="1:4" ht="15">
      <c r="A3388" s="632"/>
      <c r="B3388" s="633"/>
      <c r="C3388" s="634"/>
      <c r="D3388" s="627"/>
    </row>
    <row r="3389" spans="1:4" ht="15">
      <c r="A3389" s="632"/>
      <c r="B3389" s="633"/>
      <c r="C3389" s="634"/>
      <c r="D3389" s="627"/>
    </row>
    <row r="3390" spans="1:4" ht="15">
      <c r="A3390" s="632"/>
      <c r="B3390" s="633"/>
      <c r="C3390" s="634"/>
      <c r="D3390" s="627"/>
    </row>
    <row r="3391" spans="1:4" ht="15">
      <c r="A3391" s="632"/>
      <c r="B3391" s="633"/>
      <c r="C3391" s="634"/>
      <c r="D3391" s="627"/>
    </row>
    <row r="3392" spans="1:4" ht="15">
      <c r="A3392" s="632"/>
      <c r="B3392" s="633"/>
      <c r="C3392" s="634"/>
      <c r="D3392" s="627"/>
    </row>
    <row r="3393" spans="1:4" ht="15">
      <c r="A3393" s="632"/>
      <c r="B3393" s="633"/>
      <c r="C3393" s="634"/>
      <c r="D3393" s="627"/>
    </row>
    <row r="3394" spans="1:4" ht="15">
      <c r="A3394" s="632"/>
      <c r="B3394" s="633"/>
      <c r="C3394" s="634"/>
      <c r="D3394" s="627"/>
    </row>
    <row r="3395" spans="1:4" ht="15">
      <c r="A3395" s="632"/>
      <c r="B3395" s="633"/>
      <c r="C3395" s="634"/>
      <c r="D3395" s="627"/>
    </row>
    <row r="3396" spans="1:4" ht="15">
      <c r="A3396" s="632"/>
      <c r="B3396" s="633"/>
      <c r="C3396" s="634"/>
      <c r="D3396" s="627"/>
    </row>
    <row r="3397" spans="1:4" ht="15">
      <c r="A3397" s="632"/>
      <c r="B3397" s="633"/>
      <c r="C3397" s="634"/>
      <c r="D3397" s="627"/>
    </row>
    <row r="3398" spans="1:4" ht="15">
      <c r="A3398" s="632"/>
      <c r="B3398" s="633"/>
      <c r="C3398" s="634"/>
      <c r="D3398" s="627"/>
    </row>
    <row r="3399" spans="1:4" ht="15">
      <c r="A3399" s="632"/>
      <c r="B3399" s="633"/>
      <c r="C3399" s="634"/>
      <c r="D3399" s="627"/>
    </row>
    <row r="3400" spans="1:4" ht="15">
      <c r="A3400" s="632"/>
      <c r="B3400" s="633"/>
      <c r="C3400" s="634"/>
      <c r="D3400" s="627"/>
    </row>
    <row r="3401" spans="1:4" ht="15">
      <c r="A3401" s="632"/>
      <c r="B3401" s="633"/>
      <c r="C3401" s="634"/>
      <c r="D3401" s="627"/>
    </row>
    <row r="3402" spans="1:4" ht="15">
      <c r="A3402" s="632"/>
      <c r="B3402" s="633"/>
      <c r="C3402" s="634"/>
      <c r="D3402" s="627"/>
    </row>
    <row r="3403" spans="1:4" ht="15">
      <c r="A3403" s="632"/>
      <c r="B3403" s="633"/>
      <c r="C3403" s="634"/>
      <c r="D3403" s="627"/>
    </row>
    <row r="3404" spans="1:4" ht="15">
      <c r="A3404" s="632"/>
      <c r="B3404" s="633"/>
      <c r="C3404" s="634"/>
      <c r="D3404" s="627"/>
    </row>
    <row r="3405" spans="1:4" ht="15">
      <c r="A3405" s="632"/>
      <c r="B3405" s="633"/>
      <c r="C3405" s="634"/>
      <c r="D3405" s="627"/>
    </row>
    <row r="3406" spans="1:4" ht="15">
      <c r="A3406" s="632"/>
      <c r="B3406" s="633"/>
      <c r="C3406" s="634"/>
      <c r="D3406" s="627"/>
    </row>
    <row r="3407" spans="1:4" ht="15">
      <c r="A3407" s="632"/>
      <c r="B3407" s="633"/>
      <c r="C3407" s="634"/>
      <c r="D3407" s="627"/>
    </row>
    <row r="3408" spans="1:4" ht="15">
      <c r="A3408" s="632"/>
      <c r="B3408" s="633"/>
      <c r="C3408" s="634"/>
      <c r="D3408" s="627"/>
    </row>
    <row r="3409" spans="1:4" ht="15">
      <c r="A3409" s="632"/>
      <c r="B3409" s="633"/>
      <c r="C3409" s="634"/>
      <c r="D3409" s="627"/>
    </row>
    <row r="3410" spans="1:4" ht="15">
      <c r="A3410" s="632"/>
      <c r="B3410" s="633"/>
      <c r="C3410" s="634"/>
      <c r="D3410" s="627"/>
    </row>
    <row r="3411" spans="1:4" ht="15">
      <c r="A3411" s="632"/>
      <c r="B3411" s="633"/>
      <c r="C3411" s="634"/>
      <c r="D3411" s="627"/>
    </row>
    <row r="3412" spans="1:4" ht="15">
      <c r="A3412" s="632"/>
      <c r="B3412" s="633"/>
      <c r="C3412" s="634"/>
      <c r="D3412" s="627"/>
    </row>
    <row r="3413" spans="1:4" ht="15">
      <c r="A3413" s="632"/>
      <c r="B3413" s="633"/>
      <c r="C3413" s="634"/>
      <c r="D3413" s="627"/>
    </row>
    <row r="3414" spans="1:4" ht="15">
      <c r="A3414" s="632"/>
      <c r="B3414" s="633"/>
      <c r="C3414" s="634"/>
      <c r="D3414" s="627"/>
    </row>
    <row r="3415" spans="1:4" ht="15">
      <c r="A3415" s="632"/>
      <c r="B3415" s="633"/>
      <c r="C3415" s="634"/>
      <c r="D3415" s="627"/>
    </row>
    <row r="3416" spans="1:4" ht="15">
      <c r="A3416" s="632"/>
      <c r="B3416" s="633"/>
      <c r="C3416" s="634"/>
      <c r="D3416" s="627"/>
    </row>
    <row r="3417" spans="1:4" ht="15">
      <c r="A3417" s="632"/>
      <c r="B3417" s="633"/>
      <c r="C3417" s="634"/>
      <c r="D3417" s="627"/>
    </row>
    <row r="3418" spans="1:4" ht="15">
      <c r="A3418" s="632"/>
      <c r="B3418" s="633"/>
      <c r="C3418" s="634"/>
      <c r="D3418" s="627"/>
    </row>
    <row r="3419" spans="1:4" ht="15">
      <c r="A3419" s="632"/>
      <c r="B3419" s="633"/>
      <c r="C3419" s="634"/>
      <c r="D3419" s="627"/>
    </row>
    <row r="3420" spans="1:4" ht="15">
      <c r="A3420" s="632"/>
      <c r="B3420" s="633"/>
      <c r="C3420" s="634"/>
      <c r="D3420" s="627"/>
    </row>
    <row r="3421" spans="1:4" ht="15">
      <c r="A3421" s="632"/>
      <c r="B3421" s="633"/>
      <c r="C3421" s="634"/>
      <c r="D3421" s="627"/>
    </row>
    <row r="3422" spans="1:4" ht="15">
      <c r="A3422" s="632"/>
      <c r="B3422" s="633"/>
      <c r="C3422" s="634"/>
      <c r="D3422" s="627"/>
    </row>
    <row r="3423" spans="1:4" ht="15">
      <c r="A3423" s="632"/>
      <c r="B3423" s="633"/>
      <c r="C3423" s="634"/>
      <c r="D3423" s="627"/>
    </row>
    <row r="3424" spans="1:4" ht="15">
      <c r="A3424" s="632"/>
      <c r="B3424" s="633"/>
      <c r="C3424" s="634"/>
      <c r="D3424" s="627"/>
    </row>
    <row r="3425" spans="1:4" ht="15">
      <c r="A3425" s="632"/>
      <c r="B3425" s="633"/>
      <c r="C3425" s="634"/>
      <c r="D3425" s="627"/>
    </row>
    <row r="3426" spans="1:4" ht="15">
      <c r="A3426" s="632"/>
      <c r="B3426" s="633"/>
      <c r="C3426" s="634"/>
      <c r="D3426" s="627"/>
    </row>
    <row r="3427" spans="1:4" ht="15">
      <c r="A3427" s="632"/>
      <c r="B3427" s="633"/>
      <c r="C3427" s="634"/>
      <c r="D3427" s="627"/>
    </row>
    <row r="3428" spans="1:4" ht="15">
      <c r="A3428" s="632"/>
      <c r="B3428" s="633"/>
      <c r="C3428" s="634"/>
      <c r="D3428" s="627"/>
    </row>
    <row r="3429" spans="1:4" ht="15">
      <c r="A3429" s="632"/>
      <c r="B3429" s="633"/>
      <c r="C3429" s="634"/>
      <c r="D3429" s="627"/>
    </row>
    <row r="3430" spans="1:4" ht="15">
      <c r="A3430" s="632"/>
      <c r="B3430" s="633"/>
      <c r="C3430" s="634"/>
      <c r="D3430" s="627"/>
    </row>
    <row r="3431" spans="1:4" ht="15">
      <c r="A3431" s="632"/>
      <c r="B3431" s="633"/>
      <c r="C3431" s="634"/>
      <c r="D3431" s="627"/>
    </row>
    <row r="3432" spans="1:4" ht="15">
      <c r="A3432" s="632"/>
      <c r="B3432" s="633"/>
      <c r="C3432" s="634"/>
      <c r="D3432" s="627"/>
    </row>
    <row r="3433" spans="1:4" ht="15">
      <c r="A3433" s="632"/>
      <c r="B3433" s="633"/>
      <c r="C3433" s="634"/>
      <c r="D3433" s="627"/>
    </row>
    <row r="3434" spans="1:4" ht="15">
      <c r="A3434" s="632"/>
      <c r="B3434" s="633"/>
      <c r="C3434" s="634"/>
      <c r="D3434" s="627"/>
    </row>
    <row r="3435" spans="1:4" ht="15">
      <c r="A3435" s="632"/>
      <c r="B3435" s="633"/>
      <c r="C3435" s="634"/>
      <c r="D3435" s="627"/>
    </row>
    <row r="3436" spans="1:4" ht="15">
      <c r="A3436" s="632"/>
      <c r="B3436" s="633"/>
      <c r="C3436" s="634"/>
      <c r="D3436" s="627"/>
    </row>
    <row r="3437" spans="1:4" ht="15">
      <c r="A3437" s="632"/>
      <c r="B3437" s="633"/>
      <c r="C3437" s="634"/>
      <c r="D3437" s="627"/>
    </row>
    <row r="3438" spans="1:4" ht="15">
      <c r="A3438" s="632"/>
      <c r="B3438" s="633"/>
      <c r="C3438" s="634"/>
      <c r="D3438" s="627"/>
    </row>
    <row r="3439" spans="1:4" ht="15">
      <c r="A3439" s="632"/>
      <c r="B3439" s="633"/>
      <c r="C3439" s="634"/>
      <c r="D3439" s="627"/>
    </row>
    <row r="3440" spans="1:4" ht="15">
      <c r="A3440" s="632"/>
      <c r="B3440" s="633"/>
      <c r="C3440" s="634"/>
      <c r="D3440" s="627"/>
    </row>
    <row r="3441" spans="1:4" ht="15">
      <c r="A3441" s="632"/>
      <c r="B3441" s="633"/>
      <c r="C3441" s="634"/>
      <c r="D3441" s="627"/>
    </row>
    <row r="3442" spans="1:4" ht="15">
      <c r="A3442" s="632"/>
      <c r="B3442" s="633"/>
      <c r="C3442" s="634"/>
      <c r="D3442" s="627"/>
    </row>
    <row r="3443" spans="1:4" ht="15">
      <c r="A3443" s="632"/>
      <c r="B3443" s="633"/>
      <c r="C3443" s="634"/>
      <c r="D3443" s="627"/>
    </row>
    <row r="3444" spans="1:4" ht="15">
      <c r="A3444" s="632"/>
      <c r="B3444" s="633"/>
      <c r="C3444" s="634"/>
      <c r="D3444" s="627"/>
    </row>
    <row r="3445" spans="1:4" ht="15">
      <c r="A3445" s="632"/>
      <c r="B3445" s="633"/>
      <c r="C3445" s="634"/>
      <c r="D3445" s="627"/>
    </row>
    <row r="3446" spans="1:4" ht="15">
      <c r="A3446" s="632"/>
      <c r="B3446" s="633"/>
      <c r="C3446" s="634"/>
      <c r="D3446" s="627"/>
    </row>
    <row r="3447" spans="1:4" ht="15">
      <c r="A3447" s="632"/>
      <c r="B3447" s="633"/>
      <c r="C3447" s="634"/>
      <c r="D3447" s="627"/>
    </row>
    <row r="3448" spans="1:4" ht="15">
      <c r="A3448" s="632"/>
      <c r="B3448" s="633"/>
      <c r="C3448" s="634"/>
      <c r="D3448" s="627"/>
    </row>
    <row r="3449" spans="1:4" ht="15">
      <c r="A3449" s="632"/>
      <c r="B3449" s="633"/>
      <c r="C3449" s="634"/>
      <c r="D3449" s="627"/>
    </row>
    <row r="3450" spans="1:4" ht="15">
      <c r="A3450" s="632"/>
      <c r="B3450" s="633"/>
      <c r="C3450" s="634"/>
      <c r="D3450" s="627"/>
    </row>
    <row r="3451" spans="1:4" ht="15">
      <c r="A3451" s="632"/>
      <c r="B3451" s="633"/>
      <c r="C3451" s="634"/>
      <c r="D3451" s="627"/>
    </row>
    <row r="3452" spans="1:4" ht="15">
      <c r="A3452" s="632"/>
      <c r="B3452" s="633"/>
      <c r="C3452" s="634"/>
      <c r="D3452" s="627"/>
    </row>
    <row r="3453" spans="1:4" ht="15">
      <c r="A3453" s="632"/>
      <c r="B3453" s="633"/>
      <c r="C3453" s="634"/>
      <c r="D3453" s="627"/>
    </row>
    <row r="3454" spans="1:4" ht="15">
      <c r="A3454" s="632"/>
      <c r="B3454" s="633"/>
      <c r="C3454" s="634"/>
      <c r="D3454" s="627"/>
    </row>
    <row r="3455" spans="1:4" ht="15">
      <c r="A3455" s="632"/>
      <c r="B3455" s="633"/>
      <c r="C3455" s="634"/>
      <c r="D3455" s="627"/>
    </row>
    <row r="3456" spans="1:4" ht="15">
      <c r="A3456" s="632"/>
      <c r="B3456" s="633"/>
      <c r="C3456" s="634"/>
      <c r="D3456" s="627"/>
    </row>
    <row r="3457" spans="1:4" ht="15">
      <c r="A3457" s="632"/>
      <c r="B3457" s="633"/>
      <c r="C3457" s="634"/>
      <c r="D3457" s="627"/>
    </row>
    <row r="3458" spans="1:4" ht="15">
      <c r="A3458" s="632"/>
      <c r="B3458" s="633"/>
      <c r="C3458" s="634"/>
      <c r="D3458" s="627"/>
    </row>
    <row r="3459" spans="1:4" ht="15">
      <c r="A3459" s="632"/>
      <c r="B3459" s="633"/>
      <c r="C3459" s="634"/>
      <c r="D3459" s="627"/>
    </row>
    <row r="3460" spans="1:4" ht="15">
      <c r="A3460" s="632"/>
      <c r="B3460" s="633"/>
      <c r="C3460" s="634"/>
      <c r="D3460" s="627"/>
    </row>
    <row r="3461" spans="1:4" ht="15">
      <c r="A3461" s="632"/>
      <c r="B3461" s="633"/>
      <c r="C3461" s="634"/>
      <c r="D3461" s="627"/>
    </row>
    <row r="3462" spans="1:4" ht="15">
      <c r="A3462" s="632"/>
      <c r="B3462" s="633"/>
      <c r="C3462" s="634"/>
      <c r="D3462" s="627"/>
    </row>
    <row r="3463" spans="1:4" ht="15">
      <c r="A3463" s="632"/>
      <c r="B3463" s="633"/>
      <c r="C3463" s="634"/>
      <c r="D3463" s="627"/>
    </row>
    <row r="3464" spans="1:4" ht="15">
      <c r="A3464" s="632"/>
      <c r="B3464" s="633"/>
      <c r="C3464" s="634"/>
      <c r="D3464" s="627"/>
    </row>
    <row r="3465" spans="1:4" ht="15">
      <c r="A3465" s="632"/>
      <c r="B3465" s="633"/>
      <c r="C3465" s="634"/>
      <c r="D3465" s="627"/>
    </row>
    <row r="3466" spans="1:4" ht="15">
      <c r="A3466" s="632"/>
      <c r="B3466" s="633"/>
      <c r="C3466" s="634"/>
      <c r="D3466" s="627"/>
    </row>
    <row r="3467" spans="1:4" ht="15">
      <c r="A3467" s="632"/>
      <c r="B3467" s="633"/>
      <c r="C3467" s="634"/>
      <c r="D3467" s="627"/>
    </row>
    <row r="3468" spans="1:4" ht="15">
      <c r="A3468" s="632"/>
      <c r="B3468" s="633"/>
      <c r="C3468" s="634"/>
      <c r="D3468" s="627"/>
    </row>
    <row r="3469" spans="1:4" ht="15">
      <c r="A3469" s="632"/>
      <c r="B3469" s="633"/>
      <c r="C3469" s="634"/>
      <c r="D3469" s="627"/>
    </row>
    <row r="3470" spans="1:4" ht="15">
      <c r="A3470" s="632"/>
      <c r="B3470" s="633"/>
      <c r="C3470" s="634"/>
      <c r="D3470" s="627"/>
    </row>
    <row r="3471" spans="1:4" ht="15">
      <c r="A3471" s="632"/>
      <c r="B3471" s="633"/>
      <c r="C3471" s="634"/>
      <c r="D3471" s="627"/>
    </row>
    <row r="3472" spans="1:4" ht="15">
      <c r="A3472" s="632"/>
      <c r="B3472" s="633"/>
      <c r="C3472" s="634"/>
      <c r="D3472" s="627"/>
    </row>
    <row r="3473" spans="1:4" ht="15">
      <c r="A3473" s="632"/>
      <c r="B3473" s="633"/>
      <c r="C3473" s="634"/>
      <c r="D3473" s="627"/>
    </row>
    <row r="3474" spans="1:4" ht="15">
      <c r="A3474" s="632"/>
      <c r="B3474" s="633"/>
      <c r="C3474" s="634"/>
      <c r="D3474" s="627"/>
    </row>
    <row r="3475" spans="1:4" ht="15">
      <c r="A3475" s="632"/>
      <c r="B3475" s="633"/>
      <c r="C3475" s="634"/>
      <c r="D3475" s="627"/>
    </row>
    <row r="3476" spans="1:4" ht="15">
      <c r="A3476" s="632"/>
      <c r="B3476" s="633"/>
      <c r="C3476" s="634"/>
      <c r="D3476" s="627"/>
    </row>
    <row r="3477" spans="1:4" ht="15">
      <c r="A3477" s="632"/>
      <c r="B3477" s="633"/>
      <c r="C3477" s="634"/>
      <c r="D3477" s="627"/>
    </row>
    <row r="3478" spans="1:4" ht="15">
      <c r="A3478" s="632"/>
      <c r="B3478" s="633"/>
      <c r="C3478" s="634"/>
      <c r="D3478" s="627"/>
    </row>
    <row r="3479" spans="1:4" ht="15">
      <c r="A3479" s="632"/>
      <c r="B3479" s="633"/>
      <c r="C3479" s="634"/>
      <c r="D3479" s="627"/>
    </row>
    <row r="3480" spans="1:4" ht="15">
      <c r="A3480" s="632"/>
      <c r="B3480" s="633"/>
      <c r="C3480" s="634"/>
      <c r="D3480" s="627"/>
    </row>
    <row r="3481" spans="1:4" ht="15">
      <c r="A3481" s="632"/>
      <c r="B3481" s="633"/>
      <c r="C3481" s="634"/>
      <c r="D3481" s="627"/>
    </row>
    <row r="3482" spans="1:4" ht="15">
      <c r="A3482" s="632"/>
      <c r="B3482" s="633"/>
      <c r="C3482" s="634"/>
      <c r="D3482" s="627"/>
    </row>
    <row r="3483" spans="1:4" ht="15">
      <c r="A3483" s="632"/>
      <c r="B3483" s="633"/>
      <c r="C3483" s="634"/>
      <c r="D3483" s="627"/>
    </row>
    <row r="3484" spans="1:4" ht="15">
      <c r="A3484" s="632"/>
      <c r="B3484" s="633"/>
      <c r="C3484" s="634"/>
      <c r="D3484" s="627"/>
    </row>
    <row r="3485" spans="1:4" ht="15">
      <c r="A3485" s="632"/>
      <c r="B3485" s="633"/>
      <c r="C3485" s="634"/>
      <c r="D3485" s="627"/>
    </row>
    <row r="3486" spans="1:4" ht="15">
      <c r="A3486" s="632"/>
      <c r="B3486" s="633"/>
      <c r="C3486" s="634"/>
      <c r="D3486" s="627"/>
    </row>
    <row r="3487" spans="1:4" ht="15">
      <c r="A3487" s="632"/>
      <c r="B3487" s="633"/>
      <c r="C3487" s="634"/>
      <c r="D3487" s="627"/>
    </row>
    <row r="3488" spans="1:4" ht="15">
      <c r="A3488" s="632"/>
      <c r="B3488" s="633"/>
      <c r="C3488" s="634"/>
      <c r="D3488" s="627"/>
    </row>
    <row r="3489" spans="1:4" ht="15">
      <c r="A3489" s="632"/>
      <c r="B3489" s="633"/>
      <c r="C3489" s="634"/>
      <c r="D3489" s="627"/>
    </row>
    <row r="3490" spans="1:4" ht="15">
      <c r="A3490" s="632"/>
      <c r="B3490" s="633"/>
      <c r="C3490" s="634"/>
      <c r="D3490" s="627"/>
    </row>
    <row r="3491" spans="1:4" ht="15">
      <c r="A3491" s="632"/>
      <c r="B3491" s="633"/>
      <c r="C3491" s="634"/>
      <c r="D3491" s="627"/>
    </row>
    <row r="3492" spans="1:4" ht="15">
      <c r="A3492" s="632"/>
      <c r="B3492" s="633"/>
      <c r="C3492" s="634"/>
      <c r="D3492" s="627"/>
    </row>
    <row r="3493" spans="1:4" ht="15">
      <c r="A3493" s="632"/>
      <c r="B3493" s="633"/>
      <c r="C3493" s="634"/>
      <c r="D3493" s="627"/>
    </row>
    <row r="3494" spans="1:4" ht="15">
      <c r="A3494" s="632"/>
      <c r="B3494" s="633"/>
      <c r="C3494" s="634"/>
      <c r="D3494" s="627"/>
    </row>
    <row r="3495" spans="1:4" ht="15">
      <c r="A3495" s="632"/>
      <c r="B3495" s="633"/>
      <c r="C3495" s="634"/>
      <c r="D3495" s="627"/>
    </row>
    <row r="3496" spans="1:4" ht="15">
      <c r="A3496" s="632"/>
      <c r="B3496" s="633"/>
      <c r="C3496" s="634"/>
      <c r="D3496" s="627"/>
    </row>
    <row r="3497" spans="1:4" ht="15">
      <c r="A3497" s="632"/>
      <c r="B3497" s="633"/>
      <c r="C3497" s="634"/>
      <c r="D3497" s="627"/>
    </row>
    <row r="3498" spans="1:4" ht="15">
      <c r="A3498" s="632"/>
      <c r="B3498" s="633"/>
      <c r="C3498" s="634"/>
      <c r="D3498" s="627"/>
    </row>
    <row r="3499" spans="1:4" ht="15">
      <c r="A3499" s="632"/>
      <c r="B3499" s="633"/>
      <c r="C3499" s="634"/>
      <c r="D3499" s="627"/>
    </row>
    <row r="3500" spans="1:4" ht="15">
      <c r="A3500" s="632"/>
      <c r="B3500" s="633"/>
      <c r="C3500" s="634"/>
      <c r="D3500" s="627"/>
    </row>
    <row r="3501" spans="1:4" ht="15">
      <c r="A3501" s="632"/>
      <c r="B3501" s="633"/>
      <c r="C3501" s="634"/>
      <c r="D3501" s="627"/>
    </row>
    <row r="3502" spans="1:4" ht="15">
      <c r="A3502" s="632"/>
      <c r="B3502" s="633"/>
      <c r="C3502" s="634"/>
      <c r="D3502" s="627"/>
    </row>
    <row r="3503" spans="1:4" ht="15">
      <c r="A3503" s="632"/>
      <c r="B3503" s="633"/>
      <c r="C3503" s="634"/>
      <c r="D3503" s="627"/>
    </row>
    <row r="3504" spans="1:4" ht="15">
      <c r="A3504" s="632"/>
      <c r="B3504" s="633"/>
      <c r="C3504" s="634"/>
      <c r="D3504" s="627"/>
    </row>
    <row r="3505" spans="1:4" ht="15">
      <c r="A3505" s="632"/>
      <c r="B3505" s="633"/>
      <c r="C3505" s="634"/>
      <c r="D3505" s="627"/>
    </row>
    <row r="3506" spans="1:4" ht="15">
      <c r="A3506" s="632"/>
      <c r="B3506" s="633"/>
      <c r="C3506" s="634"/>
      <c r="D3506" s="627"/>
    </row>
    <row r="3507" spans="1:4" ht="15">
      <c r="A3507" s="632"/>
      <c r="B3507" s="633"/>
      <c r="C3507" s="634"/>
      <c r="D3507" s="627"/>
    </row>
    <row r="3508" spans="1:4" ht="15">
      <c r="A3508" s="632"/>
      <c r="B3508" s="633"/>
      <c r="C3508" s="634"/>
      <c r="D3508" s="627"/>
    </row>
    <row r="3509" spans="1:4" ht="15">
      <c r="A3509" s="632"/>
      <c r="B3509" s="633"/>
      <c r="C3509" s="634"/>
      <c r="D3509" s="627"/>
    </row>
    <row r="3510" spans="1:4" ht="15">
      <c r="A3510" s="632"/>
      <c r="B3510" s="633"/>
      <c r="C3510" s="634"/>
      <c r="D3510" s="627"/>
    </row>
    <row r="3511" spans="1:4" ht="15">
      <c r="A3511" s="632"/>
      <c r="B3511" s="633"/>
      <c r="C3511" s="634"/>
      <c r="D3511" s="627"/>
    </row>
    <row r="3512" spans="1:4" ht="15">
      <c r="A3512" s="632"/>
      <c r="B3512" s="633"/>
      <c r="C3512" s="634"/>
      <c r="D3512" s="627"/>
    </row>
    <row r="3513" spans="1:4" ht="15">
      <c r="A3513" s="632"/>
      <c r="B3513" s="633"/>
      <c r="C3513" s="634"/>
      <c r="D3513" s="627"/>
    </row>
    <row r="3514" spans="1:4" ht="15">
      <c r="A3514" s="632"/>
      <c r="B3514" s="633"/>
      <c r="C3514" s="634"/>
      <c r="D3514" s="627"/>
    </row>
    <row r="3515" spans="1:4" ht="15">
      <c r="A3515" s="632"/>
      <c r="B3515" s="633"/>
      <c r="C3515" s="634"/>
      <c r="D3515" s="627"/>
    </row>
    <row r="3516" spans="1:4" ht="15">
      <c r="A3516" s="632"/>
      <c r="B3516" s="633"/>
      <c r="C3516" s="634"/>
      <c r="D3516" s="627"/>
    </row>
    <row r="3517" spans="1:4" ht="15">
      <c r="A3517" s="632"/>
      <c r="B3517" s="633"/>
      <c r="C3517" s="634"/>
      <c r="D3517" s="627"/>
    </row>
    <row r="3518" spans="1:4" ht="15">
      <c r="A3518" s="632"/>
      <c r="B3518" s="633"/>
      <c r="C3518" s="634"/>
      <c r="D3518" s="627"/>
    </row>
    <row r="3519" spans="1:4" ht="15">
      <c r="A3519" s="632"/>
      <c r="B3519" s="633"/>
      <c r="C3519" s="634"/>
      <c r="D3519" s="627"/>
    </row>
    <row r="3520" spans="1:4" ht="15">
      <c r="A3520" s="632"/>
      <c r="B3520" s="633"/>
      <c r="C3520" s="634"/>
      <c r="D3520" s="627"/>
    </row>
    <row r="3521" spans="1:4" ht="15">
      <c r="A3521" s="632"/>
      <c r="B3521" s="633"/>
      <c r="C3521" s="634"/>
      <c r="D3521" s="627"/>
    </row>
    <row r="3522" spans="1:4" ht="15">
      <c r="A3522" s="632"/>
      <c r="B3522" s="633"/>
      <c r="C3522" s="634"/>
      <c r="D3522" s="627"/>
    </row>
    <row r="3523" spans="1:4" ht="15">
      <c r="A3523" s="632"/>
      <c r="B3523" s="633"/>
      <c r="C3523" s="634"/>
      <c r="D3523" s="627"/>
    </row>
    <row r="3524" spans="1:4" ht="15">
      <c r="A3524" s="632"/>
      <c r="B3524" s="633"/>
      <c r="C3524" s="634"/>
      <c r="D3524" s="627"/>
    </row>
    <row r="3525" spans="1:4" ht="15">
      <c r="A3525" s="632"/>
      <c r="B3525" s="633"/>
      <c r="C3525" s="634"/>
      <c r="D3525" s="627"/>
    </row>
    <row r="3526" spans="1:4" ht="15">
      <c r="A3526" s="632"/>
      <c r="B3526" s="633"/>
      <c r="C3526" s="634"/>
      <c r="D3526" s="627"/>
    </row>
    <row r="3527" spans="1:4" ht="15">
      <c r="A3527" s="632"/>
      <c r="B3527" s="633"/>
      <c r="C3527" s="634"/>
      <c r="D3527" s="627"/>
    </row>
    <row r="3528" spans="1:4" ht="15">
      <c r="A3528" s="632"/>
      <c r="B3528" s="633"/>
      <c r="C3528" s="634"/>
      <c r="D3528" s="627"/>
    </row>
    <row r="3529" spans="1:4" ht="15">
      <c r="A3529" s="632"/>
      <c r="B3529" s="633"/>
      <c r="C3529" s="634"/>
      <c r="D3529" s="627"/>
    </row>
    <row r="3530" spans="1:4" ht="15">
      <c r="A3530" s="632"/>
      <c r="B3530" s="633"/>
      <c r="C3530" s="634"/>
      <c r="D3530" s="627"/>
    </row>
    <row r="3531" spans="1:4" ht="15">
      <c r="A3531" s="632"/>
      <c r="B3531" s="633"/>
      <c r="C3531" s="634"/>
      <c r="D3531" s="627"/>
    </row>
    <row r="3532" spans="1:4" ht="15">
      <c r="A3532" s="632"/>
      <c r="B3532" s="633"/>
      <c r="C3532" s="634"/>
      <c r="D3532" s="627"/>
    </row>
    <row r="3533" spans="1:4" ht="15">
      <c r="A3533" s="632"/>
      <c r="B3533" s="633"/>
      <c r="C3533" s="634"/>
      <c r="D3533" s="627"/>
    </row>
    <row r="3534" spans="1:4" ht="15">
      <c r="A3534" s="632"/>
      <c r="B3534" s="633"/>
      <c r="C3534" s="634"/>
      <c r="D3534" s="627"/>
    </row>
    <row r="3535" spans="1:4" ht="15">
      <c r="A3535" s="632"/>
      <c r="B3535" s="633"/>
      <c r="C3535" s="634"/>
      <c r="D3535" s="627"/>
    </row>
    <row r="3536" spans="1:4" ht="15">
      <c r="A3536" s="632"/>
      <c r="B3536" s="633"/>
      <c r="C3536" s="634"/>
      <c r="D3536" s="627"/>
    </row>
    <row r="3537" spans="1:4" ht="15">
      <c r="A3537" s="632"/>
      <c r="B3537" s="633"/>
      <c r="C3537" s="634"/>
      <c r="D3537" s="627"/>
    </row>
    <row r="3538" spans="1:4" ht="15">
      <c r="A3538" s="632"/>
      <c r="B3538" s="633"/>
      <c r="C3538" s="634"/>
      <c r="D3538" s="627"/>
    </row>
    <row r="3539" spans="1:4" ht="15">
      <c r="A3539" s="632"/>
      <c r="B3539" s="633"/>
      <c r="C3539" s="634"/>
      <c r="D3539" s="627"/>
    </row>
    <row r="3540" spans="1:4" ht="15">
      <c r="A3540" s="632"/>
      <c r="B3540" s="633"/>
      <c r="C3540" s="634"/>
      <c r="D3540" s="627"/>
    </row>
    <row r="3541" spans="1:4" ht="15">
      <c r="A3541" s="632"/>
      <c r="B3541" s="633"/>
      <c r="C3541" s="634"/>
      <c r="D3541" s="627"/>
    </row>
    <row r="3542" spans="1:4" ht="15">
      <c r="A3542" s="632"/>
      <c r="B3542" s="633"/>
      <c r="C3542" s="634"/>
      <c r="D3542" s="627"/>
    </row>
    <row r="3543" spans="1:4" ht="15">
      <c r="A3543" s="632"/>
      <c r="B3543" s="633"/>
      <c r="C3543" s="634"/>
      <c r="D3543" s="627"/>
    </row>
    <row r="3544" spans="1:4" ht="15">
      <c r="A3544" s="632"/>
      <c r="B3544" s="633"/>
      <c r="C3544" s="634"/>
      <c r="D3544" s="627"/>
    </row>
    <row r="3545" spans="1:4" ht="15">
      <c r="A3545" s="632"/>
      <c r="B3545" s="633"/>
      <c r="C3545" s="634"/>
      <c r="D3545" s="627"/>
    </row>
    <row r="3546" spans="1:4" ht="15">
      <c r="A3546" s="632"/>
      <c r="B3546" s="633"/>
      <c r="C3546" s="634"/>
      <c r="D3546" s="627"/>
    </row>
    <row r="3547" spans="1:4" ht="15">
      <c r="A3547" s="632"/>
      <c r="B3547" s="633"/>
      <c r="C3547" s="634"/>
      <c r="D3547" s="627"/>
    </row>
    <row r="3548" spans="1:4" ht="15">
      <c r="A3548" s="632"/>
      <c r="B3548" s="633"/>
      <c r="C3548" s="634"/>
      <c r="D3548" s="627"/>
    </row>
    <row r="3549" spans="1:4" ht="15">
      <c r="A3549" s="632"/>
      <c r="B3549" s="633"/>
      <c r="C3549" s="634"/>
      <c r="D3549" s="627"/>
    </row>
    <row r="3550" spans="1:4" ht="15">
      <c r="A3550" s="632"/>
      <c r="B3550" s="633"/>
      <c r="C3550" s="634"/>
      <c r="D3550" s="627"/>
    </row>
    <row r="3551" spans="1:4" ht="15">
      <c r="A3551" s="632"/>
      <c r="B3551" s="633"/>
      <c r="C3551" s="634"/>
      <c r="D3551" s="627"/>
    </row>
    <row r="3552" spans="1:4" ht="15">
      <c r="A3552" s="632"/>
      <c r="B3552" s="633"/>
      <c r="C3552" s="634"/>
      <c r="D3552" s="627"/>
    </row>
    <row r="3553" spans="1:4" ht="15">
      <c r="A3553" s="632"/>
      <c r="B3553" s="633"/>
      <c r="C3553" s="634"/>
      <c r="D3553" s="627"/>
    </row>
    <row r="3554" spans="1:4" ht="15">
      <c r="A3554" s="632"/>
      <c r="B3554" s="633"/>
      <c r="C3554" s="634"/>
      <c r="D3554" s="627"/>
    </row>
    <row r="3555" spans="1:4" ht="15">
      <c r="A3555" s="632"/>
      <c r="B3555" s="633"/>
      <c r="C3555" s="634"/>
      <c r="D3555" s="627"/>
    </row>
    <row r="3556" spans="1:4" ht="15">
      <c r="A3556" s="632"/>
      <c r="B3556" s="633"/>
      <c r="C3556" s="634"/>
      <c r="D3556" s="627"/>
    </row>
    <row r="3557" spans="1:4" ht="15">
      <c r="A3557" s="632"/>
      <c r="B3557" s="633"/>
      <c r="C3557" s="634"/>
      <c r="D3557" s="627"/>
    </row>
    <row r="3558" spans="1:4" ht="15">
      <c r="A3558" s="632"/>
      <c r="B3558" s="633"/>
      <c r="C3558" s="634"/>
      <c r="D3558" s="627"/>
    </row>
    <row r="3559" spans="1:4" ht="15">
      <c r="A3559" s="632"/>
      <c r="B3559" s="633"/>
      <c r="C3559" s="634"/>
      <c r="D3559" s="627"/>
    </row>
    <row r="3560" spans="1:4" ht="15">
      <c r="A3560" s="632"/>
      <c r="B3560" s="633"/>
      <c r="C3560" s="634"/>
      <c r="D3560" s="627"/>
    </row>
    <row r="3561" spans="1:4" ht="15">
      <c r="A3561" s="632"/>
      <c r="B3561" s="633"/>
      <c r="C3561" s="634"/>
      <c r="D3561" s="627"/>
    </row>
    <row r="3562" spans="1:4" ht="15">
      <c r="A3562" s="632"/>
      <c r="B3562" s="633"/>
      <c r="C3562" s="634"/>
      <c r="D3562" s="627"/>
    </row>
    <row r="3563" spans="1:4" ht="15">
      <c r="A3563" s="632"/>
      <c r="B3563" s="633"/>
      <c r="C3563" s="634"/>
      <c r="D3563" s="627"/>
    </row>
    <row r="3564" spans="1:4" ht="15">
      <c r="A3564" s="632"/>
      <c r="B3564" s="633"/>
      <c r="C3564" s="634"/>
      <c r="D3564" s="627"/>
    </row>
    <row r="3565" spans="1:4" ht="15">
      <c r="A3565" s="632"/>
      <c r="B3565" s="633"/>
      <c r="C3565" s="634"/>
      <c r="D3565" s="627"/>
    </row>
    <row r="3566" spans="1:4" ht="15">
      <c r="A3566" s="632"/>
      <c r="B3566" s="633"/>
      <c r="C3566" s="634"/>
      <c r="D3566" s="627"/>
    </row>
    <row r="3567" spans="1:4" ht="15">
      <c r="A3567" s="632"/>
      <c r="B3567" s="633"/>
      <c r="C3567" s="634"/>
      <c r="D3567" s="627"/>
    </row>
    <row r="3568" spans="1:4" ht="15">
      <c r="A3568" s="632"/>
      <c r="B3568" s="633"/>
      <c r="C3568" s="634"/>
      <c r="D3568" s="627"/>
    </row>
    <row r="3569" spans="1:4" ht="15">
      <c r="A3569" s="632"/>
      <c r="B3569" s="633"/>
      <c r="C3569" s="634"/>
      <c r="D3569" s="627"/>
    </row>
    <row r="3570" spans="1:4" ht="15">
      <c r="A3570" s="632"/>
      <c r="B3570" s="633"/>
      <c r="C3570" s="634"/>
      <c r="D3570" s="627"/>
    </row>
    <row r="3571" spans="1:4" ht="15">
      <c r="A3571" s="632"/>
      <c r="B3571" s="633"/>
      <c r="C3571" s="634"/>
      <c r="D3571" s="627"/>
    </row>
    <row r="3572" spans="1:4" ht="15">
      <c r="A3572" s="632"/>
      <c r="B3572" s="633"/>
      <c r="C3572" s="634"/>
      <c r="D3572" s="627"/>
    </row>
    <row r="3573" spans="1:4" ht="15">
      <c r="A3573" s="632"/>
      <c r="B3573" s="633"/>
      <c r="C3573" s="634"/>
      <c r="D3573" s="627"/>
    </row>
    <row r="3574" spans="1:4" ht="15">
      <c r="A3574" s="632"/>
      <c r="B3574" s="633"/>
      <c r="C3574" s="634"/>
      <c r="D3574" s="627"/>
    </row>
    <row r="3575" spans="1:4" ht="15">
      <c r="A3575" s="632"/>
      <c r="B3575" s="633"/>
      <c r="C3575" s="634"/>
      <c r="D3575" s="627"/>
    </row>
    <row r="3576" spans="1:4" ht="15">
      <c r="A3576" s="632"/>
      <c r="B3576" s="633"/>
      <c r="C3576" s="634"/>
      <c r="D3576" s="627"/>
    </row>
    <row r="3577" spans="1:4" ht="15">
      <c r="A3577" s="632"/>
      <c r="B3577" s="633"/>
      <c r="C3577" s="634"/>
      <c r="D3577" s="627"/>
    </row>
    <row r="3578" spans="1:4" ht="15">
      <c r="A3578" s="632"/>
      <c r="B3578" s="633"/>
      <c r="C3578" s="634"/>
      <c r="D3578" s="627"/>
    </row>
    <row r="3579" spans="1:4" ht="15">
      <c r="A3579" s="632"/>
      <c r="B3579" s="633"/>
      <c r="C3579" s="634"/>
      <c r="D3579" s="627"/>
    </row>
    <row r="3580" spans="1:4" ht="15">
      <c r="A3580" s="632"/>
      <c r="B3580" s="633"/>
      <c r="C3580" s="634"/>
      <c r="D3580" s="627"/>
    </row>
    <row r="3581" spans="1:4" ht="15">
      <c r="A3581" s="632"/>
      <c r="B3581" s="633"/>
      <c r="C3581" s="634"/>
      <c r="D3581" s="627"/>
    </row>
    <row r="3582" spans="1:4" ht="15">
      <c r="A3582" s="632"/>
      <c r="B3582" s="633"/>
      <c r="C3582" s="634"/>
      <c r="D3582" s="627"/>
    </row>
    <row r="3583" spans="1:4" ht="15">
      <c r="A3583" s="632"/>
      <c r="B3583" s="633"/>
      <c r="C3583" s="634"/>
      <c r="D3583" s="627"/>
    </row>
    <row r="3584" spans="1:4" ht="15">
      <c r="A3584" s="632"/>
      <c r="B3584" s="633"/>
      <c r="C3584" s="634"/>
      <c r="D3584" s="627"/>
    </row>
    <row r="3585" spans="1:4" ht="15">
      <c r="A3585" s="632"/>
      <c r="B3585" s="633"/>
      <c r="C3585" s="634"/>
      <c r="D3585" s="627"/>
    </row>
    <row r="3586" spans="1:4" ht="15">
      <c r="A3586" s="632"/>
      <c r="B3586" s="633"/>
      <c r="C3586" s="634"/>
      <c r="D3586" s="627"/>
    </row>
    <row r="3587" spans="1:4" ht="15">
      <c r="A3587" s="632"/>
      <c r="B3587" s="633"/>
      <c r="C3587" s="634"/>
      <c r="D3587" s="627"/>
    </row>
    <row r="3588" spans="1:4" ht="15">
      <c r="A3588" s="632"/>
      <c r="B3588" s="633"/>
      <c r="C3588" s="634"/>
      <c r="D3588" s="627"/>
    </row>
    <row r="3589" spans="1:4" ht="15">
      <c r="A3589" s="632"/>
      <c r="B3589" s="633"/>
      <c r="C3589" s="634"/>
      <c r="D3589" s="627"/>
    </row>
    <row r="3590" spans="1:4" ht="15">
      <c r="A3590" s="632"/>
      <c r="B3590" s="633"/>
      <c r="C3590" s="634"/>
      <c r="D3590" s="627"/>
    </row>
    <row r="3591" spans="1:4" ht="15">
      <c r="A3591" s="632"/>
      <c r="B3591" s="633"/>
      <c r="C3591" s="634"/>
      <c r="D3591" s="627"/>
    </row>
    <row r="3592" spans="1:4" ht="15">
      <c r="A3592" s="632"/>
      <c r="B3592" s="633"/>
      <c r="C3592" s="634"/>
      <c r="D3592" s="627"/>
    </row>
    <row r="3593" spans="1:4" ht="15">
      <c r="A3593" s="632"/>
      <c r="B3593" s="633"/>
      <c r="C3593" s="634"/>
      <c r="D3593" s="627"/>
    </row>
    <row r="3594" spans="1:4" ht="15">
      <c r="A3594" s="632"/>
      <c r="B3594" s="633"/>
      <c r="C3594" s="634"/>
      <c r="D3594" s="627"/>
    </row>
    <row r="3595" spans="1:4" ht="15">
      <c r="A3595" s="632"/>
      <c r="B3595" s="633"/>
      <c r="C3595" s="634"/>
      <c r="D3595" s="627"/>
    </row>
    <row r="3596" spans="1:4" ht="15">
      <c r="A3596" s="632"/>
      <c r="B3596" s="633"/>
      <c r="C3596" s="634"/>
      <c r="D3596" s="627"/>
    </row>
    <row r="3597" spans="1:4" ht="15">
      <c r="A3597" s="632"/>
      <c r="B3597" s="633"/>
      <c r="C3597" s="634"/>
      <c r="D3597" s="627"/>
    </row>
    <row r="3598" spans="1:4" ht="15">
      <c r="A3598" s="632"/>
      <c r="B3598" s="633"/>
      <c r="C3598" s="634"/>
      <c r="D3598" s="627"/>
    </row>
    <row r="3599" spans="1:4" ht="15">
      <c r="A3599" s="632"/>
      <c r="B3599" s="633"/>
      <c r="C3599" s="634"/>
      <c r="D3599" s="627"/>
    </row>
    <row r="3600" spans="1:4" ht="15">
      <c r="A3600" s="632"/>
      <c r="B3600" s="633"/>
      <c r="C3600" s="634"/>
      <c r="D3600" s="627"/>
    </row>
    <row r="3601" spans="1:4" ht="15">
      <c r="A3601" s="632"/>
      <c r="B3601" s="633"/>
      <c r="C3601" s="634"/>
      <c r="D3601" s="627"/>
    </row>
    <row r="3602" spans="1:4" ht="15">
      <c r="A3602" s="632"/>
      <c r="B3602" s="633"/>
      <c r="C3602" s="634"/>
      <c r="D3602" s="627"/>
    </row>
    <row r="3603" spans="1:4" ht="15">
      <c r="A3603" s="632"/>
      <c r="B3603" s="633"/>
      <c r="C3603" s="634"/>
      <c r="D3603" s="627"/>
    </row>
    <row r="3604" spans="1:4" ht="15">
      <c r="A3604" s="632"/>
      <c r="B3604" s="633"/>
      <c r="C3604" s="634"/>
      <c r="D3604" s="627"/>
    </row>
    <row r="3605" spans="1:4" ht="15">
      <c r="A3605" s="632"/>
      <c r="B3605" s="633"/>
      <c r="C3605" s="634"/>
      <c r="D3605" s="627"/>
    </row>
    <row r="3606" spans="1:4" ht="15">
      <c r="A3606" s="632"/>
      <c r="B3606" s="633"/>
      <c r="C3606" s="634"/>
      <c r="D3606" s="627"/>
    </row>
    <row r="3607" spans="1:4" ht="15">
      <c r="A3607" s="632"/>
      <c r="B3607" s="633"/>
      <c r="C3607" s="634"/>
      <c r="D3607" s="627"/>
    </row>
    <row r="3608" spans="1:4" ht="15">
      <c r="A3608" s="632"/>
      <c r="B3608" s="633"/>
      <c r="C3608" s="634"/>
      <c r="D3608" s="627"/>
    </row>
    <row r="3609" spans="1:4" ht="15">
      <c r="A3609" s="632"/>
      <c r="B3609" s="633"/>
      <c r="C3609" s="634"/>
      <c r="D3609" s="627"/>
    </row>
    <row r="3610" spans="1:4" ht="15">
      <c r="A3610" s="632"/>
      <c r="B3610" s="633"/>
      <c r="C3610" s="634"/>
      <c r="D3610" s="627"/>
    </row>
    <row r="3611" spans="1:4" ht="15">
      <c r="A3611" s="632"/>
      <c r="B3611" s="633"/>
      <c r="C3611" s="634"/>
      <c r="D3611" s="627"/>
    </row>
    <row r="3612" spans="1:4" ht="15">
      <c r="A3612" s="632"/>
      <c r="B3612" s="633"/>
      <c r="C3612" s="634"/>
      <c r="D3612" s="627"/>
    </row>
    <row r="3613" spans="1:4" ht="15">
      <c r="A3613" s="632"/>
      <c r="B3613" s="633"/>
      <c r="C3613" s="634"/>
      <c r="D3613" s="627"/>
    </row>
    <row r="3614" spans="1:4" ht="15">
      <c r="A3614" s="632"/>
      <c r="B3614" s="633"/>
      <c r="C3614" s="634"/>
      <c r="D3614" s="627"/>
    </row>
    <row r="3615" spans="1:4" ht="15">
      <c r="A3615" s="632"/>
      <c r="B3615" s="633"/>
      <c r="C3615" s="634"/>
      <c r="D3615" s="627"/>
    </row>
    <row r="3616" spans="1:4" ht="15">
      <c r="A3616" s="632"/>
      <c r="B3616" s="633"/>
      <c r="C3616" s="634"/>
      <c r="D3616" s="627"/>
    </row>
    <row r="3617" spans="1:4" ht="15">
      <c r="A3617" s="632"/>
      <c r="B3617" s="633"/>
      <c r="C3617" s="634"/>
      <c r="D3617" s="627"/>
    </row>
    <row r="3618" spans="1:4" ht="15">
      <c r="A3618" s="632"/>
      <c r="B3618" s="633"/>
      <c r="C3618" s="634"/>
      <c r="D3618" s="627"/>
    </row>
    <row r="3619" spans="1:4" ht="15">
      <c r="A3619" s="632"/>
      <c r="B3619" s="633"/>
      <c r="C3619" s="634"/>
      <c r="D3619" s="627"/>
    </row>
    <row r="3620" spans="1:4" ht="15">
      <c r="A3620" s="632"/>
      <c r="B3620" s="633"/>
      <c r="C3620" s="634"/>
      <c r="D3620" s="627"/>
    </row>
    <row r="3621" spans="1:4" ht="15">
      <c r="A3621" s="632"/>
      <c r="B3621" s="633"/>
      <c r="C3621" s="634"/>
      <c r="D3621" s="627"/>
    </row>
    <row r="3622" spans="1:4" ht="15">
      <c r="A3622" s="632"/>
      <c r="B3622" s="633"/>
      <c r="C3622" s="634"/>
      <c r="D3622" s="627"/>
    </row>
    <row r="3623" spans="1:4" ht="15">
      <c r="A3623" s="632"/>
      <c r="B3623" s="633"/>
      <c r="C3623" s="634"/>
      <c r="D3623" s="627"/>
    </row>
    <row r="3624" spans="1:4" ht="15">
      <c r="A3624" s="632"/>
      <c r="B3624" s="633"/>
      <c r="C3624" s="634"/>
      <c r="D3624" s="627"/>
    </row>
    <row r="3625" spans="1:4" ht="15">
      <c r="A3625" s="632"/>
      <c r="B3625" s="633"/>
      <c r="C3625" s="634"/>
      <c r="D3625" s="627"/>
    </row>
    <row r="3626" spans="1:4" ht="15">
      <c r="A3626" s="632"/>
      <c r="B3626" s="633"/>
      <c r="C3626" s="634"/>
      <c r="D3626" s="627"/>
    </row>
    <row r="3627" spans="1:4" ht="15">
      <c r="A3627" s="632"/>
      <c r="B3627" s="633"/>
      <c r="C3627" s="634"/>
      <c r="D3627" s="627"/>
    </row>
    <row r="3628" spans="1:4" ht="15">
      <c r="A3628" s="632"/>
      <c r="B3628" s="633"/>
      <c r="C3628" s="634"/>
      <c r="D3628" s="627"/>
    </row>
    <row r="3629" spans="1:4" ht="15">
      <c r="A3629" s="632"/>
      <c r="B3629" s="633"/>
      <c r="C3629" s="634"/>
      <c r="D3629" s="627"/>
    </row>
    <row r="3630" spans="1:4" ht="15">
      <c r="A3630" s="632"/>
      <c r="B3630" s="633"/>
      <c r="C3630" s="634"/>
      <c r="D3630" s="627"/>
    </row>
    <row r="3631" spans="1:4" ht="15">
      <c r="A3631" s="632"/>
      <c r="B3631" s="633"/>
      <c r="C3631" s="634"/>
      <c r="D3631" s="627"/>
    </row>
    <row r="3632" spans="1:4" ht="15">
      <c r="A3632" s="632"/>
      <c r="B3632" s="633"/>
      <c r="C3632" s="634"/>
      <c r="D3632" s="627"/>
    </row>
    <row r="3633" spans="1:4" ht="15">
      <c r="A3633" s="632"/>
      <c r="B3633" s="633"/>
      <c r="C3633" s="634"/>
      <c r="D3633" s="627"/>
    </row>
    <row r="3634" spans="1:4" ht="15">
      <c r="A3634" s="632"/>
      <c r="B3634" s="633"/>
      <c r="C3634" s="634"/>
      <c r="D3634" s="627"/>
    </row>
    <row r="3635" spans="1:4" ht="15">
      <c r="A3635" s="632"/>
      <c r="B3635" s="633"/>
      <c r="C3635" s="634"/>
      <c r="D3635" s="627"/>
    </row>
    <row r="3636" spans="1:4" ht="15">
      <c r="A3636" s="632"/>
      <c r="B3636" s="633"/>
      <c r="C3636" s="634"/>
      <c r="D3636" s="627"/>
    </row>
    <row r="3637" spans="1:4" ht="15">
      <c r="A3637" s="632"/>
      <c r="B3637" s="633"/>
      <c r="C3637" s="634"/>
      <c r="D3637" s="627"/>
    </row>
    <row r="3638" spans="1:4" ht="15">
      <c r="A3638" s="632"/>
      <c r="B3638" s="633"/>
      <c r="C3638" s="634"/>
      <c r="D3638" s="627"/>
    </row>
    <row r="3639" spans="1:4" ht="15">
      <c r="A3639" s="632"/>
      <c r="B3639" s="633"/>
      <c r="C3639" s="634"/>
      <c r="D3639" s="627"/>
    </row>
    <row r="3640" spans="1:4" ht="15">
      <c r="A3640" s="632"/>
      <c r="B3640" s="633"/>
      <c r="C3640" s="634"/>
      <c r="D3640" s="627"/>
    </row>
    <row r="3641" spans="1:4" ht="15">
      <c r="A3641" s="632"/>
      <c r="B3641" s="633"/>
      <c r="C3641" s="634"/>
      <c r="D3641" s="627"/>
    </row>
    <row r="3642" spans="1:4" ht="15">
      <c r="A3642" s="632"/>
      <c r="B3642" s="633"/>
      <c r="C3642" s="634"/>
      <c r="D3642" s="627"/>
    </row>
    <row r="3643" spans="1:4" ht="15">
      <c r="A3643" s="632"/>
      <c r="B3643" s="633"/>
      <c r="C3643" s="634"/>
      <c r="D3643" s="627"/>
    </row>
    <row r="3644" spans="1:4" ht="15">
      <c r="A3644" s="632"/>
      <c r="B3644" s="633"/>
      <c r="C3644" s="634"/>
      <c r="D3644" s="627"/>
    </row>
    <row r="3645" spans="1:4" ht="15">
      <c r="A3645" s="632"/>
      <c r="B3645" s="633"/>
      <c r="C3645" s="634"/>
      <c r="D3645" s="627"/>
    </row>
    <row r="3646" spans="1:4" ht="15">
      <c r="A3646" s="632"/>
      <c r="B3646" s="633"/>
      <c r="C3646" s="634"/>
      <c r="D3646" s="627"/>
    </row>
    <row r="3647" spans="1:4" ht="15">
      <c r="A3647" s="632"/>
      <c r="B3647" s="633"/>
      <c r="C3647" s="634"/>
      <c r="D3647" s="627"/>
    </row>
    <row r="3648" spans="1:4" ht="15">
      <c r="A3648" s="632"/>
      <c r="B3648" s="633"/>
      <c r="C3648" s="634"/>
      <c r="D3648" s="627"/>
    </row>
    <row r="3649" spans="1:4" ht="15">
      <c r="A3649" s="632"/>
      <c r="B3649" s="633"/>
      <c r="C3649" s="634"/>
      <c r="D3649" s="627"/>
    </row>
    <row r="3650" spans="1:4" ht="15">
      <c r="A3650" s="632"/>
      <c r="B3650" s="633"/>
      <c r="C3650" s="634"/>
      <c r="D3650" s="627"/>
    </row>
    <row r="3651" spans="1:4" ht="15">
      <c r="A3651" s="632"/>
      <c r="B3651" s="633"/>
      <c r="C3651" s="634"/>
      <c r="D3651" s="627"/>
    </row>
    <row r="3652" spans="1:4" ht="15">
      <c r="A3652" s="632"/>
      <c r="B3652" s="633"/>
      <c r="C3652" s="634"/>
      <c r="D3652" s="627"/>
    </row>
    <row r="3653" spans="1:4" ht="15">
      <c r="A3653" s="632"/>
      <c r="B3653" s="633"/>
      <c r="C3653" s="634"/>
      <c r="D3653" s="627"/>
    </row>
    <row r="3654" spans="1:4" ht="15">
      <c r="A3654" s="632"/>
      <c r="B3654" s="633"/>
      <c r="C3654" s="634"/>
      <c r="D3654" s="627"/>
    </row>
    <row r="3655" spans="1:4" ht="15">
      <c r="A3655" s="632"/>
      <c r="B3655" s="633"/>
      <c r="C3655" s="634"/>
      <c r="D3655" s="627"/>
    </row>
    <row r="3656" spans="1:4" ht="15">
      <c r="A3656" s="632"/>
      <c r="B3656" s="633"/>
      <c r="C3656" s="634"/>
      <c r="D3656" s="627"/>
    </row>
    <row r="3657" spans="1:4" ht="15">
      <c r="A3657" s="632"/>
      <c r="B3657" s="633"/>
      <c r="C3657" s="634"/>
      <c r="D3657" s="627"/>
    </row>
    <row r="3658" spans="1:4" ht="15">
      <c r="A3658" s="632"/>
      <c r="B3658" s="633"/>
      <c r="C3658" s="634"/>
      <c r="D3658" s="627"/>
    </row>
    <row r="3659" spans="1:4" ht="15">
      <c r="A3659" s="632"/>
      <c r="B3659" s="633"/>
      <c r="C3659" s="634"/>
      <c r="D3659" s="627"/>
    </row>
    <row r="3660" spans="1:4" ht="15">
      <c r="A3660" s="632"/>
      <c r="B3660" s="633"/>
      <c r="C3660" s="634"/>
      <c r="D3660" s="627"/>
    </row>
    <row r="3661" spans="1:4" ht="15">
      <c r="A3661" s="632"/>
      <c r="B3661" s="633"/>
      <c r="C3661" s="634"/>
      <c r="D3661" s="627"/>
    </row>
    <row r="3662" spans="1:4" ht="15">
      <c r="A3662" s="632"/>
      <c r="B3662" s="633"/>
      <c r="C3662" s="634"/>
      <c r="D3662" s="627"/>
    </row>
    <row r="3663" spans="1:4" ht="15">
      <c r="A3663" s="632"/>
      <c r="B3663" s="633"/>
      <c r="C3663" s="634"/>
      <c r="D3663" s="627"/>
    </row>
    <row r="3664" spans="1:4" ht="15">
      <c r="A3664" s="632"/>
      <c r="B3664" s="633"/>
      <c r="C3664" s="634"/>
      <c r="D3664" s="627"/>
    </row>
    <row r="3665" spans="1:4" ht="15">
      <c r="A3665" s="632"/>
      <c r="B3665" s="633"/>
      <c r="C3665" s="634"/>
      <c r="D3665" s="627"/>
    </row>
    <row r="3666" spans="1:4" ht="15">
      <c r="A3666" s="632"/>
      <c r="B3666" s="633"/>
      <c r="C3666" s="634"/>
      <c r="D3666" s="627"/>
    </row>
    <row r="3667" spans="1:4" ht="15">
      <c r="A3667" s="632"/>
      <c r="B3667" s="633"/>
      <c r="C3667" s="634"/>
      <c r="D3667" s="627"/>
    </row>
    <row r="3668" spans="1:4" ht="15">
      <c r="A3668" s="632"/>
      <c r="B3668" s="633"/>
      <c r="C3668" s="634"/>
      <c r="D3668" s="627"/>
    </row>
    <row r="3669" spans="1:4" ht="15">
      <c r="A3669" s="632"/>
      <c r="B3669" s="633"/>
      <c r="C3669" s="634"/>
      <c r="D3669" s="627"/>
    </row>
    <row r="3670" spans="1:4" ht="15">
      <c r="A3670" s="632"/>
      <c r="B3670" s="633"/>
      <c r="C3670" s="634"/>
      <c r="D3670" s="627"/>
    </row>
    <row r="3671" spans="1:4" ht="15">
      <c r="A3671" s="632"/>
      <c r="B3671" s="633"/>
      <c r="C3671" s="634"/>
      <c r="D3671" s="627"/>
    </row>
    <row r="3672" spans="1:4" ht="15">
      <c r="A3672" s="632"/>
      <c r="B3672" s="633"/>
      <c r="C3672" s="634"/>
      <c r="D3672" s="627"/>
    </row>
    <row r="3673" spans="1:4" ht="15">
      <c r="A3673" s="632"/>
      <c r="B3673" s="633"/>
      <c r="C3673" s="634"/>
      <c r="D3673" s="627"/>
    </row>
    <row r="3674" spans="1:4" ht="15">
      <c r="A3674" s="632"/>
      <c r="B3674" s="633"/>
      <c r="C3674" s="634"/>
      <c r="D3674" s="627"/>
    </row>
    <row r="3675" spans="1:4" ht="15">
      <c r="A3675" s="632"/>
      <c r="B3675" s="633"/>
      <c r="C3675" s="634"/>
      <c r="D3675" s="627"/>
    </row>
    <row r="3676" spans="1:4" ht="15">
      <c r="A3676" s="632"/>
      <c r="B3676" s="633"/>
      <c r="C3676" s="634"/>
      <c r="D3676" s="627"/>
    </row>
    <row r="3677" spans="1:4" ht="15">
      <c r="A3677" s="632"/>
      <c r="B3677" s="633"/>
      <c r="C3677" s="634"/>
      <c r="D3677" s="627"/>
    </row>
    <row r="3678" spans="1:4" ht="15">
      <c r="A3678" s="632"/>
      <c r="B3678" s="633"/>
      <c r="C3678" s="634"/>
      <c r="D3678" s="627"/>
    </row>
    <row r="3679" spans="1:4" ht="15">
      <c r="A3679" s="632"/>
      <c r="B3679" s="633"/>
      <c r="C3679" s="634"/>
      <c r="D3679" s="627"/>
    </row>
    <row r="3680" spans="1:4" ht="15">
      <c r="A3680" s="632"/>
      <c r="B3680" s="633"/>
      <c r="C3680" s="634"/>
      <c r="D3680" s="627"/>
    </row>
    <row r="3681" spans="1:4" ht="15">
      <c r="A3681" s="632"/>
      <c r="B3681" s="633"/>
      <c r="C3681" s="634"/>
      <c r="D3681" s="627"/>
    </row>
    <row r="3682" spans="1:4" ht="15">
      <c r="A3682" s="632"/>
      <c r="B3682" s="633"/>
      <c r="C3682" s="634"/>
      <c r="D3682" s="627"/>
    </row>
    <row r="3683" spans="1:4" ht="15">
      <c r="A3683" s="632"/>
      <c r="B3683" s="633"/>
      <c r="C3683" s="634"/>
      <c r="D3683" s="627"/>
    </row>
    <row r="3684" spans="1:4" ht="15">
      <c r="A3684" s="632"/>
      <c r="B3684" s="633"/>
      <c r="C3684" s="634"/>
      <c r="D3684" s="627"/>
    </row>
    <row r="3685" spans="1:4" ht="15">
      <c r="A3685" s="632"/>
      <c r="B3685" s="633"/>
      <c r="C3685" s="634"/>
      <c r="D3685" s="627"/>
    </row>
    <row r="3686" spans="1:4" ht="15">
      <c r="A3686" s="632"/>
      <c r="B3686" s="633"/>
      <c r="C3686" s="634"/>
      <c r="D3686" s="627"/>
    </row>
    <row r="3687" spans="1:4" ht="15">
      <c r="A3687" s="632"/>
      <c r="B3687" s="633"/>
      <c r="C3687" s="634"/>
      <c r="D3687" s="627"/>
    </row>
    <row r="3688" spans="1:4" ht="15">
      <c r="A3688" s="632"/>
      <c r="B3688" s="633"/>
      <c r="C3688" s="634"/>
      <c r="D3688" s="627"/>
    </row>
    <row r="3689" spans="1:4" ht="15">
      <c r="A3689" s="632"/>
      <c r="B3689" s="633"/>
      <c r="C3689" s="634"/>
      <c r="D3689" s="627"/>
    </row>
    <row r="3690" spans="1:4" ht="15">
      <c r="A3690" s="632"/>
      <c r="B3690" s="633"/>
      <c r="C3690" s="634"/>
      <c r="D3690" s="627"/>
    </row>
    <row r="3691" spans="1:4" ht="15">
      <c r="A3691" s="632"/>
      <c r="B3691" s="633"/>
      <c r="C3691" s="634"/>
      <c r="D3691" s="627"/>
    </row>
    <row r="3692" spans="1:4" ht="15">
      <c r="A3692" s="632"/>
      <c r="B3692" s="633"/>
      <c r="C3692" s="634"/>
      <c r="D3692" s="627"/>
    </row>
    <row r="3693" spans="1:4" ht="15">
      <c r="A3693" s="632"/>
      <c r="B3693" s="633"/>
      <c r="C3693" s="634"/>
      <c r="D3693" s="627"/>
    </row>
    <row r="3694" spans="1:4" ht="15">
      <c r="A3694" s="632"/>
      <c r="B3694" s="633"/>
      <c r="C3694" s="634"/>
      <c r="D3694" s="627"/>
    </row>
    <row r="3695" spans="1:4" ht="15">
      <c r="A3695" s="632"/>
      <c r="B3695" s="633"/>
      <c r="C3695" s="634"/>
      <c r="D3695" s="627"/>
    </row>
    <row r="3696" spans="1:4" ht="15">
      <c r="A3696" s="632"/>
      <c r="B3696" s="633"/>
      <c r="C3696" s="634"/>
      <c r="D3696" s="627"/>
    </row>
    <row r="3697" spans="1:4" ht="15">
      <c r="A3697" s="632"/>
      <c r="B3697" s="633"/>
      <c r="C3697" s="634"/>
      <c r="D3697" s="627"/>
    </row>
    <row r="3698" spans="1:4" ht="15">
      <c r="A3698" s="632"/>
      <c r="B3698" s="633"/>
      <c r="C3698" s="634"/>
      <c r="D3698" s="627"/>
    </row>
    <row r="3699" spans="1:4" ht="15">
      <c r="A3699" s="632"/>
      <c r="B3699" s="633"/>
      <c r="C3699" s="634"/>
      <c r="D3699" s="627"/>
    </row>
    <row r="3700" spans="1:4" ht="15">
      <c r="A3700" s="632"/>
      <c r="B3700" s="633"/>
      <c r="C3700" s="634"/>
      <c r="D3700" s="627"/>
    </row>
    <row r="3701" spans="1:4" ht="15">
      <c r="A3701" s="632"/>
      <c r="B3701" s="633"/>
      <c r="C3701" s="634"/>
      <c r="D3701" s="627"/>
    </row>
    <row r="3702" spans="1:4" ht="15">
      <c r="A3702" s="632"/>
      <c r="B3702" s="633"/>
      <c r="C3702" s="634"/>
      <c r="D3702" s="627"/>
    </row>
    <row r="3703" spans="1:4" ht="15">
      <c r="A3703" s="632"/>
      <c r="B3703" s="633"/>
      <c r="C3703" s="634"/>
      <c r="D3703" s="627"/>
    </row>
    <row r="3704" spans="1:4" ht="15">
      <c r="A3704" s="632"/>
      <c r="B3704" s="633"/>
      <c r="C3704" s="634"/>
      <c r="D3704" s="627"/>
    </row>
    <row r="3705" spans="1:4" ht="15">
      <c r="A3705" s="632"/>
      <c r="B3705" s="633"/>
      <c r="C3705" s="634"/>
      <c r="D3705" s="627"/>
    </row>
    <row r="3706" spans="1:4" ht="15">
      <c r="A3706" s="632"/>
      <c r="B3706" s="633"/>
      <c r="C3706" s="634"/>
      <c r="D3706" s="627"/>
    </row>
    <row r="3707" spans="1:4" ht="15">
      <c r="A3707" s="632"/>
      <c r="B3707" s="633"/>
      <c r="C3707" s="634"/>
      <c r="D3707" s="627"/>
    </row>
    <row r="3708" spans="1:4" ht="15">
      <c r="A3708" s="632"/>
      <c r="B3708" s="633"/>
      <c r="C3708" s="634"/>
      <c r="D3708" s="627"/>
    </row>
    <row r="3709" spans="1:4" ht="15">
      <c r="A3709" s="632"/>
      <c r="B3709" s="633"/>
      <c r="C3709" s="634"/>
      <c r="D3709" s="627"/>
    </row>
    <row r="3710" spans="1:4" ht="15">
      <c r="A3710" s="632"/>
      <c r="B3710" s="633"/>
      <c r="C3710" s="634"/>
      <c r="D3710" s="627"/>
    </row>
    <row r="3711" spans="1:4" ht="15">
      <c r="A3711" s="632"/>
      <c r="B3711" s="633"/>
      <c r="C3711" s="634"/>
      <c r="D3711" s="627"/>
    </row>
    <row r="3712" spans="1:4" ht="15">
      <c r="A3712" s="632"/>
      <c r="B3712" s="633"/>
      <c r="C3712" s="634"/>
      <c r="D3712" s="627"/>
    </row>
    <row r="3713" spans="1:4" ht="15">
      <c r="A3713" s="632"/>
      <c r="B3713" s="633"/>
      <c r="C3713" s="634"/>
      <c r="D3713" s="627"/>
    </row>
    <row r="3714" spans="1:4" ht="15">
      <c r="A3714" s="632"/>
      <c r="B3714" s="633"/>
      <c r="C3714" s="634"/>
      <c r="D3714" s="627"/>
    </row>
    <row r="3715" spans="1:4" ht="15">
      <c r="A3715" s="632"/>
      <c r="B3715" s="633"/>
      <c r="C3715" s="634"/>
      <c r="D3715" s="627"/>
    </row>
    <row r="3716" spans="1:4" ht="15">
      <c r="A3716" s="632"/>
      <c r="B3716" s="633"/>
      <c r="C3716" s="634"/>
      <c r="D3716" s="627"/>
    </row>
    <row r="3717" spans="1:4" ht="15">
      <c r="A3717" s="632"/>
      <c r="B3717" s="633"/>
      <c r="C3717" s="634"/>
      <c r="D3717" s="627"/>
    </row>
    <row r="3718" spans="1:4" ht="15">
      <c r="A3718" s="632"/>
      <c r="B3718" s="633"/>
      <c r="C3718" s="634"/>
      <c r="D3718" s="627"/>
    </row>
    <row r="3719" spans="1:4" ht="15">
      <c r="A3719" s="632"/>
      <c r="B3719" s="633"/>
      <c r="C3719" s="634"/>
      <c r="D3719" s="627"/>
    </row>
    <row r="3720" spans="1:4" ht="15">
      <c r="A3720" s="632"/>
      <c r="B3720" s="633"/>
      <c r="C3720" s="634"/>
      <c r="D3720" s="627"/>
    </row>
    <row r="3721" spans="1:4" ht="15">
      <c r="A3721" s="632"/>
      <c r="B3721" s="633"/>
      <c r="C3721" s="634"/>
      <c r="D3721" s="627"/>
    </row>
    <row r="3722" spans="1:4" ht="15">
      <c r="A3722" s="632"/>
      <c r="B3722" s="633"/>
      <c r="C3722" s="634"/>
      <c r="D3722" s="627"/>
    </row>
    <row r="3723" spans="1:4" ht="15">
      <c r="A3723" s="632"/>
      <c r="B3723" s="633"/>
      <c r="C3723" s="634"/>
      <c r="D3723" s="627"/>
    </row>
    <row r="3724" spans="1:4" ht="15">
      <c r="A3724" s="632"/>
      <c r="B3724" s="633"/>
      <c r="C3724" s="634"/>
      <c r="D3724" s="627"/>
    </row>
    <row r="3725" spans="1:4" ht="15">
      <c r="A3725" s="632"/>
      <c r="B3725" s="633"/>
      <c r="C3725" s="634"/>
      <c r="D3725" s="627"/>
    </row>
    <row r="3726" spans="1:4" ht="15">
      <c r="A3726" s="632"/>
      <c r="B3726" s="633"/>
      <c r="C3726" s="634"/>
      <c r="D3726" s="627"/>
    </row>
    <row r="3727" spans="1:4" ht="15">
      <c r="A3727" s="632"/>
      <c r="B3727" s="633"/>
      <c r="C3727" s="634"/>
      <c r="D3727" s="627"/>
    </row>
    <row r="3728" spans="1:4" ht="15">
      <c r="A3728" s="632"/>
      <c r="B3728" s="633"/>
      <c r="C3728" s="634"/>
      <c r="D3728" s="627"/>
    </row>
    <row r="3729" spans="1:4" ht="15">
      <c r="A3729" s="632"/>
      <c r="B3729" s="633"/>
      <c r="C3729" s="634"/>
      <c r="D3729" s="627"/>
    </row>
    <row r="3730" spans="1:4" ht="15">
      <c r="A3730" s="632"/>
      <c r="B3730" s="633"/>
      <c r="C3730" s="634"/>
      <c r="D3730" s="627"/>
    </row>
    <row r="3731" spans="1:4" ht="15">
      <c r="A3731" s="632"/>
      <c r="B3731" s="633"/>
      <c r="C3731" s="634"/>
      <c r="D3731" s="627"/>
    </row>
    <row r="3732" spans="1:4" ht="15">
      <c r="A3732" s="632"/>
      <c r="B3732" s="633"/>
      <c r="C3732" s="634"/>
      <c r="D3732" s="627"/>
    </row>
    <row r="3733" spans="1:4" ht="15">
      <c r="A3733" s="632"/>
      <c r="B3733" s="633"/>
      <c r="C3733" s="634"/>
      <c r="D3733" s="627"/>
    </row>
    <row r="3734" spans="1:4" ht="15">
      <c r="A3734" s="632"/>
      <c r="B3734" s="633"/>
      <c r="C3734" s="634"/>
      <c r="D3734" s="627"/>
    </row>
    <row r="3735" spans="1:4" ht="15">
      <c r="A3735" s="632"/>
      <c r="B3735" s="633"/>
      <c r="C3735" s="634"/>
      <c r="D3735" s="627"/>
    </row>
    <row r="3736" spans="1:4" ht="15">
      <c r="A3736" s="632"/>
      <c r="B3736" s="633"/>
      <c r="C3736" s="634"/>
      <c r="D3736" s="627"/>
    </row>
    <row r="3737" spans="1:4" ht="15">
      <c r="A3737" s="632"/>
      <c r="B3737" s="633"/>
      <c r="C3737" s="634"/>
      <c r="D3737" s="627"/>
    </row>
    <row r="3738" spans="1:4" ht="15">
      <c r="A3738" s="632"/>
      <c r="B3738" s="633"/>
      <c r="C3738" s="634"/>
      <c r="D3738" s="627"/>
    </row>
    <row r="3739" spans="1:4" ht="15">
      <c r="A3739" s="632"/>
      <c r="B3739" s="633"/>
      <c r="C3739" s="634"/>
      <c r="D3739" s="627"/>
    </row>
    <row r="3740" spans="1:4" ht="15">
      <c r="A3740" s="632"/>
      <c r="B3740" s="633"/>
      <c r="C3740" s="634"/>
      <c r="D3740" s="627"/>
    </row>
    <row r="3741" spans="1:4" ht="15">
      <c r="A3741" s="632"/>
      <c r="B3741" s="633"/>
      <c r="C3741" s="634"/>
      <c r="D3741" s="627"/>
    </row>
    <row r="3742" spans="1:4" ht="15">
      <c r="A3742" s="632"/>
      <c r="B3742" s="633"/>
      <c r="C3742" s="634"/>
      <c r="D3742" s="627"/>
    </row>
    <row r="3743" spans="1:4" ht="15">
      <c r="A3743" s="632"/>
      <c r="B3743" s="633"/>
      <c r="C3743" s="634"/>
      <c r="D3743" s="627"/>
    </row>
    <row r="3744" spans="1:4" ht="15">
      <c r="A3744" s="632"/>
      <c r="B3744" s="633"/>
      <c r="C3744" s="634"/>
      <c r="D3744" s="627"/>
    </row>
    <row r="3745" spans="1:4" ht="15">
      <c r="A3745" s="632"/>
      <c r="B3745" s="633"/>
      <c r="C3745" s="634"/>
      <c r="D3745" s="627"/>
    </row>
    <row r="3746" spans="1:4" ht="15">
      <c r="A3746" s="632"/>
      <c r="B3746" s="633"/>
      <c r="C3746" s="634"/>
      <c r="D3746" s="627"/>
    </row>
    <row r="3747" spans="1:4" ht="15">
      <c r="A3747" s="632"/>
      <c r="B3747" s="633"/>
      <c r="C3747" s="634"/>
      <c r="D3747" s="627"/>
    </row>
    <row r="3748" spans="1:4" ht="15">
      <c r="A3748" s="632"/>
      <c r="B3748" s="633"/>
      <c r="C3748" s="634"/>
      <c r="D3748" s="627"/>
    </row>
    <row r="3749" spans="1:4" ht="15">
      <c r="A3749" s="632"/>
      <c r="B3749" s="633"/>
      <c r="C3749" s="634"/>
      <c r="D3749" s="627"/>
    </row>
    <row r="3750" spans="1:4" ht="15">
      <c r="A3750" s="632"/>
      <c r="B3750" s="633"/>
      <c r="C3750" s="634"/>
      <c r="D3750" s="627"/>
    </row>
    <row r="3751" spans="1:4" ht="15">
      <c r="A3751" s="632"/>
      <c r="B3751" s="633"/>
      <c r="C3751" s="634"/>
      <c r="D3751" s="627"/>
    </row>
    <row r="3752" spans="1:4" ht="15">
      <c r="A3752" s="632"/>
      <c r="B3752" s="633"/>
      <c r="C3752" s="634"/>
      <c r="D3752" s="627"/>
    </row>
    <row r="3753" spans="1:4" ht="15">
      <c r="A3753" s="632"/>
      <c r="B3753" s="633"/>
      <c r="C3753" s="634"/>
      <c r="D3753" s="627"/>
    </row>
    <row r="3754" spans="1:4" ht="15">
      <c r="A3754" s="632"/>
      <c r="B3754" s="633"/>
      <c r="C3754" s="634"/>
      <c r="D3754" s="627"/>
    </row>
    <row r="3755" spans="1:4" ht="15">
      <c r="A3755" s="632"/>
      <c r="B3755" s="633"/>
      <c r="C3755" s="634"/>
      <c r="D3755" s="627"/>
    </row>
    <row r="3756" spans="1:4" ht="15">
      <c r="A3756" s="632"/>
      <c r="B3756" s="633"/>
      <c r="C3756" s="634"/>
      <c r="D3756" s="627"/>
    </row>
    <row r="3757" spans="1:4" ht="15">
      <c r="A3757" s="632"/>
      <c r="B3757" s="633"/>
      <c r="C3757" s="634"/>
      <c r="D3757" s="627"/>
    </row>
    <row r="3758" spans="1:4" ht="15">
      <c r="A3758" s="632"/>
      <c r="B3758" s="633"/>
      <c r="C3758" s="634"/>
      <c r="D3758" s="627"/>
    </row>
    <row r="3759" spans="1:4" ht="15">
      <c r="A3759" s="632"/>
      <c r="B3759" s="633"/>
      <c r="C3759" s="634"/>
      <c r="D3759" s="627"/>
    </row>
    <row r="3760" spans="1:4" ht="15">
      <c r="A3760" s="632"/>
      <c r="B3760" s="633"/>
      <c r="C3760" s="634"/>
      <c r="D3760" s="627"/>
    </row>
    <row r="3761" spans="1:4" ht="15">
      <c r="A3761" s="632"/>
      <c r="B3761" s="633"/>
      <c r="C3761" s="634"/>
      <c r="D3761" s="627"/>
    </row>
    <row r="3762" spans="1:4" ht="15">
      <c r="A3762" s="632"/>
      <c r="B3762" s="633"/>
      <c r="C3762" s="634"/>
      <c r="D3762" s="627"/>
    </row>
    <row r="3763" spans="1:4" ht="15">
      <c r="A3763" s="632"/>
      <c r="B3763" s="633"/>
      <c r="C3763" s="634"/>
      <c r="D3763" s="627"/>
    </row>
    <row r="3764" spans="1:4" ht="15">
      <c r="A3764" s="632"/>
      <c r="B3764" s="633"/>
      <c r="C3764" s="634"/>
      <c r="D3764" s="627"/>
    </row>
    <row r="3765" spans="1:4" ht="15">
      <c r="A3765" s="632"/>
      <c r="B3765" s="633"/>
      <c r="C3765" s="634"/>
      <c r="D3765" s="627"/>
    </row>
    <row r="3766" spans="1:4" ht="15">
      <c r="A3766" s="632"/>
      <c r="B3766" s="633"/>
      <c r="C3766" s="634"/>
      <c r="D3766" s="627"/>
    </row>
    <row r="3767" spans="1:4" ht="15">
      <c r="A3767" s="632"/>
      <c r="B3767" s="633"/>
      <c r="C3767" s="634"/>
      <c r="D3767" s="627"/>
    </row>
    <row r="3768" spans="1:4" ht="15">
      <c r="A3768" s="632"/>
      <c r="B3768" s="633"/>
      <c r="C3768" s="634"/>
      <c r="D3768" s="627"/>
    </row>
    <row r="3769" spans="1:4" ht="15">
      <c r="A3769" s="632"/>
      <c r="B3769" s="633"/>
      <c r="C3769" s="634"/>
      <c r="D3769" s="627"/>
    </row>
    <row r="3770" spans="1:4" ht="15">
      <c r="A3770" s="632"/>
      <c r="B3770" s="633"/>
      <c r="C3770" s="634"/>
      <c r="D3770" s="627"/>
    </row>
    <row r="3771" spans="1:4" ht="15">
      <c r="A3771" s="632"/>
      <c r="B3771" s="633"/>
      <c r="C3771" s="634"/>
      <c r="D3771" s="627"/>
    </row>
    <row r="3772" spans="1:4" ht="15">
      <c r="A3772" s="632"/>
      <c r="B3772" s="633"/>
      <c r="C3772" s="634"/>
      <c r="D3772" s="627"/>
    </row>
    <row r="3773" spans="1:4" ht="15">
      <c r="A3773" s="632"/>
      <c r="B3773" s="633"/>
      <c r="C3773" s="634"/>
      <c r="D3773" s="627"/>
    </row>
    <row r="3774" spans="1:4" ht="15">
      <c r="A3774" s="632"/>
      <c r="B3774" s="633"/>
      <c r="C3774" s="634"/>
      <c r="D3774" s="627"/>
    </row>
    <row r="3775" spans="1:4" ht="15">
      <c r="A3775" s="632"/>
      <c r="B3775" s="633"/>
      <c r="C3775" s="634"/>
      <c r="D3775" s="627"/>
    </row>
    <row r="3776" spans="1:4" ht="15">
      <c r="A3776" s="632"/>
      <c r="B3776" s="633"/>
      <c r="C3776" s="634"/>
      <c r="D3776" s="627"/>
    </row>
    <row r="3777" spans="1:4" ht="15">
      <c r="A3777" s="632"/>
      <c r="B3777" s="633"/>
      <c r="C3777" s="634"/>
      <c r="D3777" s="627"/>
    </row>
    <row r="3778" spans="1:4" ht="15">
      <c r="A3778" s="632"/>
      <c r="B3778" s="633"/>
      <c r="C3778" s="634"/>
      <c r="D3778" s="627"/>
    </row>
    <row r="3779" spans="1:4" ht="15">
      <c r="A3779" s="632"/>
      <c r="B3779" s="633"/>
      <c r="C3779" s="634"/>
      <c r="D3779" s="627"/>
    </row>
    <row r="3780" spans="1:4" ht="15">
      <c r="A3780" s="632"/>
      <c r="B3780" s="633"/>
      <c r="C3780" s="634"/>
      <c r="D3780" s="627"/>
    </row>
    <row r="3781" spans="1:4" ht="15">
      <c r="A3781" s="632"/>
      <c r="B3781" s="633"/>
      <c r="C3781" s="634"/>
      <c r="D3781" s="627"/>
    </row>
    <row r="3782" spans="1:4" ht="15">
      <c r="A3782" s="632"/>
      <c r="B3782" s="633"/>
      <c r="C3782" s="634"/>
      <c r="D3782" s="627"/>
    </row>
    <row r="3783" spans="1:4" ht="15">
      <c r="A3783" s="632"/>
      <c r="B3783" s="633"/>
      <c r="C3783" s="634"/>
      <c r="D3783" s="627"/>
    </row>
    <row r="3784" spans="1:4" ht="15">
      <c r="A3784" s="632"/>
      <c r="B3784" s="633"/>
      <c r="C3784" s="634"/>
      <c r="D3784" s="627"/>
    </row>
    <row r="3785" spans="1:4" ht="15">
      <c r="A3785" s="632"/>
      <c r="B3785" s="633"/>
      <c r="C3785" s="634"/>
      <c r="D3785" s="627"/>
    </row>
    <row r="3786" spans="1:4" ht="15">
      <c r="A3786" s="632"/>
      <c r="B3786" s="633"/>
      <c r="C3786" s="634"/>
      <c r="D3786" s="627"/>
    </row>
    <row r="3787" spans="1:4" ht="15">
      <c r="A3787" s="632"/>
      <c r="B3787" s="633"/>
      <c r="C3787" s="634"/>
      <c r="D3787" s="627"/>
    </row>
    <row r="3788" spans="1:4" ht="15">
      <c r="A3788" s="632"/>
      <c r="B3788" s="633"/>
      <c r="C3788" s="634"/>
      <c r="D3788" s="627"/>
    </row>
    <row r="3789" spans="1:4" ht="15">
      <c r="A3789" s="632"/>
      <c r="B3789" s="633"/>
      <c r="C3789" s="634"/>
      <c r="D3789" s="627"/>
    </row>
    <row r="3790" spans="1:4" ht="15">
      <c r="A3790" s="632"/>
      <c r="B3790" s="633"/>
      <c r="C3790" s="634"/>
      <c r="D3790" s="627"/>
    </row>
    <row r="3791" spans="1:4" ht="15">
      <c r="A3791" s="632"/>
      <c r="B3791" s="633"/>
      <c r="C3791" s="634"/>
      <c r="D3791" s="627"/>
    </row>
    <row r="3792" spans="1:4" ht="15">
      <c r="A3792" s="632"/>
      <c r="B3792" s="633"/>
      <c r="C3792" s="634"/>
      <c r="D3792" s="627"/>
    </row>
    <row r="3793" spans="1:4" ht="15">
      <c r="A3793" s="632"/>
      <c r="B3793" s="633"/>
      <c r="C3793" s="634"/>
      <c r="D3793" s="627"/>
    </row>
    <row r="3794" spans="1:4" ht="15">
      <c r="A3794" s="632"/>
      <c r="B3794" s="633"/>
      <c r="C3794" s="634"/>
      <c r="D3794" s="627"/>
    </row>
    <row r="3795" spans="1:4" ht="15">
      <c r="A3795" s="632"/>
      <c r="B3795" s="633"/>
      <c r="C3795" s="634"/>
      <c r="D3795" s="627"/>
    </row>
    <row r="3796" spans="1:4" ht="15">
      <c r="A3796" s="632"/>
      <c r="B3796" s="633"/>
      <c r="C3796" s="634"/>
      <c r="D3796" s="627"/>
    </row>
    <row r="3797" spans="1:4" ht="15">
      <c r="A3797" s="632"/>
      <c r="B3797" s="633"/>
      <c r="C3797" s="634"/>
      <c r="D3797" s="627"/>
    </row>
    <row r="3798" spans="1:4" ht="15">
      <c r="A3798" s="632"/>
      <c r="B3798" s="633"/>
      <c r="C3798" s="634"/>
      <c r="D3798" s="627"/>
    </row>
    <row r="3799" spans="1:4" ht="15">
      <c r="A3799" s="632"/>
      <c r="B3799" s="633"/>
      <c r="C3799" s="634"/>
      <c r="D3799" s="627"/>
    </row>
    <row r="3800" spans="1:4" ht="15">
      <c r="A3800" s="632"/>
      <c r="B3800" s="633"/>
      <c r="C3800" s="634"/>
      <c r="D3800" s="627"/>
    </row>
    <row r="3801" spans="1:4" ht="15">
      <c r="A3801" s="632"/>
      <c r="B3801" s="633"/>
      <c r="C3801" s="634"/>
      <c r="D3801" s="627"/>
    </row>
    <row r="3802" spans="1:4" ht="15">
      <c r="A3802" s="632"/>
      <c r="B3802" s="633"/>
      <c r="C3802" s="634"/>
      <c r="D3802" s="627"/>
    </row>
    <row r="3803" spans="1:4" ht="15">
      <c r="A3803" s="632"/>
      <c r="B3803" s="633"/>
      <c r="C3803" s="634"/>
      <c r="D3803" s="627"/>
    </row>
    <row r="3804" spans="1:4" ht="15">
      <c r="A3804" s="632"/>
      <c r="B3804" s="633"/>
      <c r="C3804" s="634"/>
      <c r="D3804" s="627"/>
    </row>
    <row r="3805" spans="1:4" ht="15">
      <c r="A3805" s="632"/>
      <c r="B3805" s="633"/>
      <c r="C3805" s="634"/>
      <c r="D3805" s="627"/>
    </row>
    <row r="3806" spans="1:4" ht="15">
      <c r="A3806" s="632"/>
      <c r="B3806" s="633"/>
      <c r="C3806" s="634"/>
      <c r="D3806" s="627"/>
    </row>
    <row r="3807" spans="1:4" ht="15">
      <c r="A3807" s="632"/>
      <c r="B3807" s="633"/>
      <c r="C3807" s="634"/>
      <c r="D3807" s="627"/>
    </row>
    <row r="3808" spans="1:4" ht="15">
      <c r="A3808" s="632"/>
      <c r="B3808" s="633"/>
      <c r="C3808" s="634"/>
      <c r="D3808" s="627"/>
    </row>
    <row r="3809" spans="1:4" ht="15">
      <c r="A3809" s="632"/>
      <c r="B3809" s="633"/>
      <c r="C3809" s="634"/>
      <c r="D3809" s="627"/>
    </row>
    <row r="3810" spans="1:4" ht="15">
      <c r="A3810" s="632"/>
      <c r="B3810" s="633"/>
      <c r="C3810" s="634"/>
      <c r="D3810" s="627"/>
    </row>
    <row r="3811" spans="1:4" ht="15">
      <c r="A3811" s="632"/>
      <c r="B3811" s="633"/>
      <c r="C3811" s="634"/>
      <c r="D3811" s="627"/>
    </row>
    <row r="3812" spans="1:4" ht="15">
      <c r="A3812" s="632"/>
      <c r="B3812" s="633"/>
      <c r="C3812" s="634"/>
      <c r="D3812" s="627"/>
    </row>
    <row r="3813" spans="1:4" ht="15">
      <c r="A3813" s="632"/>
      <c r="B3813" s="633"/>
      <c r="C3813" s="634"/>
      <c r="D3813" s="627"/>
    </row>
    <row r="3814" spans="1:4" ht="15">
      <c r="A3814" s="632"/>
      <c r="B3814" s="633"/>
      <c r="C3814" s="634"/>
      <c r="D3814" s="627"/>
    </row>
    <row r="3815" spans="1:4" ht="15">
      <c r="A3815" s="632"/>
      <c r="B3815" s="633"/>
      <c r="C3815" s="634"/>
      <c r="D3815" s="627"/>
    </row>
    <row r="3816" spans="1:4" ht="15">
      <c r="A3816" s="632"/>
      <c r="B3816" s="633"/>
      <c r="C3816" s="634"/>
      <c r="D3816" s="627"/>
    </row>
    <row r="3817" spans="1:4" ht="15">
      <c r="A3817" s="632"/>
      <c r="B3817" s="633"/>
      <c r="C3817" s="634"/>
      <c r="D3817" s="627"/>
    </row>
    <row r="3818" spans="1:4" ht="15">
      <c r="A3818" s="632"/>
      <c r="B3818" s="633"/>
      <c r="C3818" s="634"/>
      <c r="D3818" s="627"/>
    </row>
    <row r="3819" spans="1:4" ht="15">
      <c r="A3819" s="632"/>
      <c r="B3819" s="633"/>
      <c r="C3819" s="634"/>
      <c r="D3819" s="627"/>
    </row>
    <row r="3820" spans="1:4" ht="15">
      <c r="A3820" s="632"/>
      <c r="B3820" s="633"/>
      <c r="C3820" s="634"/>
      <c r="D3820" s="627"/>
    </row>
    <row r="3821" spans="1:4" ht="15">
      <c r="A3821" s="632"/>
      <c r="B3821" s="633"/>
      <c r="C3821" s="634"/>
      <c r="D3821" s="627"/>
    </row>
    <row r="3822" spans="1:4" ht="15">
      <c r="A3822" s="632"/>
      <c r="B3822" s="633"/>
      <c r="C3822" s="634"/>
      <c r="D3822" s="627"/>
    </row>
    <row r="3823" spans="1:4" ht="15">
      <c r="A3823" s="632"/>
      <c r="B3823" s="633"/>
      <c r="C3823" s="634"/>
      <c r="D3823" s="627"/>
    </row>
    <row r="3824" spans="1:4" ht="15">
      <c r="A3824" s="632"/>
      <c r="B3824" s="633"/>
      <c r="C3824" s="634"/>
      <c r="D3824" s="627"/>
    </row>
    <row r="3825" spans="1:4" ht="15">
      <c r="A3825" s="632"/>
      <c r="B3825" s="633"/>
      <c r="C3825" s="634"/>
      <c r="D3825" s="627"/>
    </row>
    <row r="3826" spans="1:4" ht="15">
      <c r="A3826" s="632"/>
      <c r="B3826" s="633"/>
      <c r="C3826" s="634"/>
      <c r="D3826" s="627"/>
    </row>
    <row r="3827" spans="1:4" ht="15">
      <c r="A3827" s="632"/>
      <c r="B3827" s="633"/>
      <c r="C3827" s="634"/>
      <c r="D3827" s="627"/>
    </row>
    <row r="3828" spans="1:4" ht="15">
      <c r="A3828" s="632"/>
      <c r="B3828" s="633"/>
      <c r="C3828" s="634"/>
      <c r="D3828" s="627"/>
    </row>
    <row r="3829" spans="1:4" ht="15">
      <c r="A3829" s="632"/>
      <c r="B3829" s="633"/>
      <c r="C3829" s="634"/>
      <c r="D3829" s="627"/>
    </row>
    <row r="3830" spans="1:4" ht="15">
      <c r="A3830" s="632"/>
      <c r="B3830" s="633"/>
      <c r="C3830" s="634"/>
      <c r="D3830" s="627"/>
    </row>
    <row r="3831" spans="1:4" ht="15">
      <c r="A3831" s="632"/>
      <c r="B3831" s="633"/>
      <c r="C3831" s="634"/>
      <c r="D3831" s="627"/>
    </row>
    <row r="3832" spans="1:4" ht="15">
      <c r="A3832" s="632"/>
      <c r="B3832" s="633"/>
      <c r="C3832" s="634"/>
      <c r="D3832" s="627"/>
    </row>
    <row r="3833" spans="1:4" ht="15">
      <c r="A3833" s="632"/>
      <c r="B3833" s="633"/>
      <c r="C3833" s="634"/>
      <c r="D3833" s="627"/>
    </row>
    <row r="3834" spans="1:4" ht="15">
      <c r="A3834" s="632"/>
      <c r="B3834" s="633"/>
      <c r="C3834" s="634"/>
      <c r="D3834" s="627"/>
    </row>
    <row r="3835" spans="1:4" ht="15">
      <c r="A3835" s="632"/>
      <c r="B3835" s="633"/>
      <c r="C3835" s="634"/>
      <c r="D3835" s="627"/>
    </row>
    <row r="3836" spans="1:4" ht="15">
      <c r="A3836" s="632"/>
      <c r="B3836" s="633"/>
      <c r="C3836" s="634"/>
      <c r="D3836" s="627"/>
    </row>
    <row r="3837" spans="1:4" ht="15">
      <c r="A3837" s="632"/>
      <c r="B3837" s="633"/>
      <c r="C3837" s="634"/>
      <c r="D3837" s="627"/>
    </row>
    <row r="3838" spans="1:4" ht="15">
      <c r="A3838" s="632"/>
      <c r="B3838" s="633"/>
      <c r="C3838" s="634"/>
      <c r="D3838" s="627"/>
    </row>
    <row r="3839" spans="1:4" ht="15">
      <c r="A3839" s="632"/>
      <c r="B3839" s="633"/>
      <c r="C3839" s="634"/>
      <c r="D3839" s="627"/>
    </row>
    <row r="3840" spans="1:4" ht="15">
      <c r="A3840" s="632"/>
      <c r="B3840" s="633"/>
      <c r="C3840" s="634"/>
      <c r="D3840" s="627"/>
    </row>
    <row r="3841" spans="1:4" ht="15">
      <c r="A3841" s="632"/>
      <c r="B3841" s="633"/>
      <c r="C3841" s="634"/>
      <c r="D3841" s="627"/>
    </row>
    <row r="3842" spans="1:4" ht="15">
      <c r="A3842" s="632"/>
      <c r="B3842" s="633"/>
      <c r="C3842" s="634"/>
      <c r="D3842" s="627"/>
    </row>
    <row r="3843" spans="1:4" ht="15">
      <c r="A3843" s="632"/>
      <c r="B3843" s="633"/>
      <c r="C3843" s="634"/>
      <c r="D3843" s="627"/>
    </row>
    <row r="3844" spans="1:4" ht="15">
      <c r="A3844" s="632"/>
      <c r="B3844" s="633"/>
      <c r="C3844" s="634"/>
      <c r="D3844" s="627"/>
    </row>
    <row r="3845" spans="1:4" ht="15">
      <c r="A3845" s="632"/>
      <c r="B3845" s="633"/>
      <c r="C3845" s="634"/>
      <c r="D3845" s="627"/>
    </row>
    <row r="3846" spans="1:4" ht="15">
      <c r="A3846" s="632"/>
      <c r="B3846" s="633"/>
      <c r="C3846" s="634"/>
      <c r="D3846" s="627"/>
    </row>
    <row r="3847" spans="1:4" ht="15">
      <c r="A3847" s="632"/>
      <c r="B3847" s="633"/>
      <c r="C3847" s="634"/>
      <c r="D3847" s="627"/>
    </row>
    <row r="3848" spans="1:4" ht="15">
      <c r="A3848" s="632"/>
      <c r="B3848" s="633"/>
      <c r="C3848" s="634"/>
      <c r="D3848" s="627"/>
    </row>
    <row r="3849" spans="1:4" ht="15">
      <c r="A3849" s="632"/>
      <c r="B3849" s="633"/>
      <c r="C3849" s="634"/>
      <c r="D3849" s="627"/>
    </row>
    <row r="3850" spans="1:4" ht="15">
      <c r="A3850" s="632"/>
      <c r="B3850" s="633"/>
      <c r="C3850" s="634"/>
      <c r="D3850" s="627"/>
    </row>
    <row r="3851" spans="1:4" ht="15">
      <c r="A3851" s="632"/>
      <c r="B3851" s="633"/>
      <c r="C3851" s="634"/>
      <c r="D3851" s="627"/>
    </row>
    <row r="3852" spans="1:4" ht="15">
      <c r="A3852" s="632"/>
      <c r="B3852" s="633"/>
      <c r="C3852" s="634"/>
      <c r="D3852" s="627"/>
    </row>
    <row r="3853" spans="1:4" ht="15">
      <c r="A3853" s="632"/>
      <c r="B3853" s="633"/>
      <c r="C3853" s="634"/>
      <c r="D3853" s="627"/>
    </row>
    <row r="3854" spans="1:4" ht="15">
      <c r="A3854" s="632"/>
      <c r="B3854" s="633"/>
      <c r="C3854" s="634"/>
      <c r="D3854" s="627"/>
    </row>
    <row r="3855" spans="1:4" ht="15">
      <c r="A3855" s="632"/>
      <c r="B3855" s="633"/>
      <c r="C3855" s="634"/>
      <c r="D3855" s="627"/>
    </row>
    <row r="3856" spans="1:4" ht="15">
      <c r="A3856" s="632"/>
      <c r="B3856" s="633"/>
      <c r="C3856" s="634"/>
      <c r="D3856" s="627"/>
    </row>
    <row r="3857" spans="1:4" ht="15">
      <c r="A3857" s="632"/>
      <c r="B3857" s="633"/>
      <c r="C3857" s="634"/>
      <c r="D3857" s="627"/>
    </row>
    <row r="3858" spans="1:4" ht="15">
      <c r="A3858" s="632"/>
      <c r="B3858" s="633"/>
      <c r="C3858" s="634"/>
      <c r="D3858" s="627"/>
    </row>
    <row r="3859" spans="1:4" ht="15">
      <c r="A3859" s="632"/>
      <c r="B3859" s="633"/>
      <c r="C3859" s="634"/>
      <c r="D3859" s="627"/>
    </row>
    <row r="3860" spans="1:4" ht="15">
      <c r="A3860" s="632"/>
      <c r="B3860" s="633"/>
      <c r="C3860" s="634"/>
      <c r="D3860" s="627"/>
    </row>
    <row r="3861" spans="1:4" ht="15">
      <c r="A3861" s="632"/>
      <c r="B3861" s="633"/>
      <c r="C3861" s="634"/>
      <c r="D3861" s="627"/>
    </row>
    <row r="3862" spans="1:4" ht="15">
      <c r="A3862" s="632"/>
      <c r="B3862" s="633"/>
      <c r="C3862" s="634"/>
      <c r="D3862" s="627"/>
    </row>
    <row r="3863" spans="1:4" ht="15">
      <c r="A3863" s="632"/>
      <c r="B3863" s="633"/>
      <c r="C3863" s="634"/>
      <c r="D3863" s="627"/>
    </row>
    <row r="3864" spans="1:4" ht="15">
      <c r="A3864" s="632"/>
      <c r="B3864" s="633"/>
      <c r="C3864" s="634"/>
      <c r="D3864" s="627"/>
    </row>
    <row r="3865" spans="1:4" ht="15">
      <c r="A3865" s="632"/>
      <c r="B3865" s="633"/>
      <c r="C3865" s="634"/>
      <c r="D3865" s="627"/>
    </row>
    <row r="3866" spans="1:4" ht="15">
      <c r="A3866" s="632"/>
      <c r="B3866" s="633"/>
      <c r="C3866" s="634"/>
      <c r="D3866" s="627"/>
    </row>
    <row r="3867" spans="1:4" ht="15">
      <c r="A3867" s="632"/>
      <c r="B3867" s="633"/>
      <c r="C3867" s="634"/>
      <c r="D3867" s="627"/>
    </row>
    <row r="3868" spans="1:4" ht="15">
      <c r="A3868" s="632"/>
      <c r="B3868" s="633"/>
      <c r="C3868" s="634"/>
      <c r="D3868" s="627"/>
    </row>
    <row r="3869" spans="1:4" ht="15">
      <c r="A3869" s="632"/>
      <c r="B3869" s="633"/>
      <c r="C3869" s="634"/>
      <c r="D3869" s="627"/>
    </row>
    <row r="3870" spans="1:4" ht="15">
      <c r="A3870" s="632"/>
      <c r="B3870" s="633"/>
      <c r="C3870" s="634"/>
      <c r="D3870" s="627"/>
    </row>
    <row r="3871" spans="1:4" ht="15">
      <c r="A3871" s="632"/>
      <c r="B3871" s="633"/>
      <c r="C3871" s="634"/>
      <c r="D3871" s="627"/>
    </row>
    <row r="3872" spans="1:4" ht="15">
      <c r="A3872" s="632"/>
      <c r="B3872" s="633"/>
      <c r="C3872" s="634"/>
      <c r="D3872" s="627"/>
    </row>
    <row r="3873" spans="1:4" ht="15">
      <c r="A3873" s="632"/>
      <c r="B3873" s="633"/>
      <c r="C3873" s="634"/>
      <c r="D3873" s="627"/>
    </row>
    <row r="3874" spans="1:4" ht="15">
      <c r="A3874" s="632"/>
      <c r="B3874" s="633"/>
      <c r="C3874" s="634"/>
      <c r="D3874" s="627"/>
    </row>
    <row r="3875" spans="1:4" ht="15">
      <c r="A3875" s="632"/>
      <c r="B3875" s="633"/>
      <c r="C3875" s="634"/>
      <c r="D3875" s="627"/>
    </row>
    <row r="3876" spans="1:4" ht="15">
      <c r="A3876" s="632"/>
      <c r="B3876" s="633"/>
      <c r="C3876" s="634"/>
      <c r="D3876" s="627"/>
    </row>
    <row r="3877" spans="1:4" ht="15">
      <c r="A3877" s="632"/>
      <c r="B3877" s="633"/>
      <c r="C3877" s="634"/>
      <c r="D3877" s="627"/>
    </row>
    <row r="3878" spans="1:4" ht="15">
      <c r="A3878" s="632"/>
      <c r="B3878" s="633"/>
      <c r="C3878" s="634"/>
      <c r="D3878" s="627"/>
    </row>
    <row r="3879" spans="1:4" ht="15">
      <c r="A3879" s="632"/>
      <c r="B3879" s="633"/>
      <c r="C3879" s="634"/>
      <c r="D3879" s="627"/>
    </row>
    <row r="3880" spans="1:4" ht="15">
      <c r="A3880" s="632"/>
      <c r="B3880" s="633"/>
      <c r="C3880" s="634"/>
      <c r="D3880" s="627"/>
    </row>
    <row r="3881" spans="1:4" ht="15">
      <c r="A3881" s="632"/>
      <c r="B3881" s="633"/>
      <c r="C3881" s="634"/>
      <c r="D3881" s="627"/>
    </row>
    <row r="3882" spans="1:4" ht="15">
      <c r="A3882" s="632"/>
      <c r="B3882" s="633"/>
      <c r="C3882" s="634"/>
      <c r="D3882" s="627"/>
    </row>
    <row r="3883" spans="1:4" ht="15">
      <c r="A3883" s="632"/>
      <c r="B3883" s="633"/>
      <c r="C3883" s="634"/>
      <c r="D3883" s="627"/>
    </row>
    <row r="3884" spans="1:4" ht="15">
      <c r="A3884" s="632"/>
      <c r="B3884" s="633"/>
      <c r="C3884" s="634"/>
      <c r="D3884" s="627"/>
    </row>
    <row r="3885" spans="1:4" ht="15">
      <c r="A3885" s="632"/>
      <c r="B3885" s="633"/>
      <c r="C3885" s="634"/>
      <c r="D3885" s="627"/>
    </row>
    <row r="3886" spans="1:4" ht="15">
      <c r="A3886" s="632"/>
      <c r="B3886" s="633"/>
      <c r="C3886" s="634"/>
      <c r="D3886" s="627"/>
    </row>
    <row r="3887" spans="1:4" ht="15">
      <c r="A3887" s="632"/>
      <c r="B3887" s="633"/>
      <c r="C3887" s="634"/>
      <c r="D3887" s="627"/>
    </row>
    <row r="3888" spans="1:4" ht="15">
      <c r="A3888" s="632"/>
      <c r="B3888" s="633"/>
      <c r="C3888" s="634"/>
      <c r="D3888" s="627"/>
    </row>
    <row r="3889" spans="1:4" ht="15">
      <c r="A3889" s="632"/>
      <c r="B3889" s="633"/>
      <c r="C3889" s="634"/>
      <c r="D3889" s="627"/>
    </row>
    <row r="3890" spans="1:4" ht="15">
      <c r="A3890" s="632"/>
      <c r="B3890" s="633"/>
      <c r="C3890" s="634"/>
      <c r="D3890" s="627"/>
    </row>
    <row r="3891" spans="1:4" ht="15">
      <c r="A3891" s="632"/>
      <c r="B3891" s="633"/>
      <c r="C3891" s="634"/>
      <c r="D3891" s="627"/>
    </row>
    <row r="3892" spans="1:4" ht="15">
      <c r="A3892" s="632"/>
      <c r="B3892" s="633"/>
      <c r="C3892" s="634"/>
      <c r="D3892" s="627"/>
    </row>
    <row r="3893" spans="1:4" ht="15">
      <c r="A3893" s="632"/>
      <c r="B3893" s="633"/>
      <c r="C3893" s="634"/>
      <c r="D3893" s="627"/>
    </row>
    <row r="3894" spans="1:4" ht="15">
      <c r="A3894" s="632"/>
      <c r="B3894" s="633"/>
      <c r="C3894" s="634"/>
      <c r="D3894" s="627"/>
    </row>
    <row r="3895" spans="1:4" ht="15">
      <c r="A3895" s="632"/>
      <c r="B3895" s="633"/>
      <c r="C3895" s="634"/>
      <c r="D3895" s="627"/>
    </row>
    <row r="3896" spans="1:4" ht="15">
      <c r="A3896" s="632"/>
      <c r="B3896" s="633"/>
      <c r="C3896" s="634"/>
      <c r="D3896" s="627"/>
    </row>
    <row r="3897" spans="1:4" ht="15">
      <c r="A3897" s="632"/>
      <c r="B3897" s="633"/>
      <c r="C3897" s="634"/>
      <c r="D3897" s="627"/>
    </row>
    <row r="3898" spans="1:4" ht="15">
      <c r="A3898" s="632"/>
      <c r="B3898" s="633"/>
      <c r="C3898" s="634"/>
      <c r="D3898" s="627"/>
    </row>
    <row r="3899" spans="1:4" ht="15">
      <c r="A3899" s="632"/>
      <c r="B3899" s="633"/>
      <c r="C3899" s="634"/>
      <c r="D3899" s="627"/>
    </row>
    <row r="3900" spans="1:4" ht="15">
      <c r="A3900" s="632"/>
      <c r="B3900" s="633"/>
      <c r="C3900" s="634"/>
      <c r="D3900" s="627"/>
    </row>
    <row r="3901" spans="1:4" ht="15">
      <c r="A3901" s="632"/>
      <c r="B3901" s="633"/>
      <c r="C3901" s="634"/>
      <c r="D3901" s="627"/>
    </row>
    <row r="3902" spans="1:4" ht="15">
      <c r="A3902" s="632"/>
      <c r="B3902" s="633"/>
      <c r="C3902" s="634"/>
      <c r="D3902" s="627"/>
    </row>
    <row r="3903" spans="1:4" ht="15">
      <c r="A3903" s="632"/>
      <c r="B3903" s="633"/>
      <c r="C3903" s="634"/>
      <c r="D3903" s="627"/>
    </row>
    <row r="3904" spans="1:4" ht="15">
      <c r="A3904" s="632"/>
      <c r="B3904" s="633"/>
      <c r="C3904" s="634"/>
      <c r="D3904" s="627"/>
    </row>
    <row r="3905" spans="1:4" ht="15">
      <c r="A3905" s="632"/>
      <c r="B3905" s="633"/>
      <c r="C3905" s="634"/>
      <c r="D3905" s="627"/>
    </row>
    <row r="3906" spans="1:4" ht="15">
      <c r="A3906" s="632"/>
      <c r="B3906" s="633"/>
      <c r="C3906" s="634"/>
      <c r="D3906" s="627"/>
    </row>
    <row r="3907" spans="1:4" ht="15">
      <c r="A3907" s="632"/>
      <c r="B3907" s="633"/>
      <c r="C3907" s="634"/>
      <c r="D3907" s="627"/>
    </row>
    <row r="3908" spans="1:4" ht="15">
      <c r="A3908" s="632"/>
      <c r="B3908" s="633"/>
      <c r="C3908" s="634"/>
      <c r="D3908" s="627"/>
    </row>
    <row r="3909" spans="1:4" ht="15">
      <c r="A3909" s="632"/>
      <c r="B3909" s="633"/>
      <c r="C3909" s="634"/>
      <c r="D3909" s="627"/>
    </row>
    <row r="3910" spans="1:4" ht="15">
      <c r="A3910" s="632"/>
      <c r="B3910" s="633"/>
      <c r="C3910" s="634"/>
      <c r="D3910" s="627"/>
    </row>
    <row r="3911" spans="1:4" ht="15">
      <c r="A3911" s="632"/>
      <c r="B3911" s="633"/>
      <c r="C3911" s="634"/>
      <c r="D3911" s="627"/>
    </row>
    <row r="3912" spans="1:4" ht="15">
      <c r="A3912" s="632"/>
      <c r="B3912" s="633"/>
      <c r="C3912" s="634"/>
      <c r="D3912" s="627"/>
    </row>
    <row r="3913" spans="1:4" ht="15">
      <c r="A3913" s="632"/>
      <c r="B3913" s="633"/>
      <c r="C3913" s="634"/>
      <c r="D3913" s="627"/>
    </row>
    <row r="3914" spans="1:4" ht="15">
      <c r="A3914" s="632"/>
      <c r="B3914" s="633"/>
      <c r="C3914" s="634"/>
      <c r="D3914" s="627"/>
    </row>
    <row r="3915" spans="1:4" ht="15">
      <c r="A3915" s="632"/>
      <c r="B3915" s="633"/>
      <c r="C3915" s="634"/>
      <c r="D3915" s="627"/>
    </row>
    <row r="3916" spans="1:4" ht="15">
      <c r="A3916" s="632"/>
      <c r="B3916" s="633"/>
      <c r="C3916" s="634"/>
      <c r="D3916" s="627"/>
    </row>
    <row r="3917" spans="1:4" ht="15">
      <c r="A3917" s="632"/>
      <c r="B3917" s="633"/>
      <c r="C3917" s="634"/>
      <c r="D3917" s="627"/>
    </row>
    <row r="3918" spans="1:4" ht="15">
      <c r="A3918" s="632"/>
      <c r="B3918" s="633"/>
      <c r="C3918" s="634"/>
      <c r="D3918" s="627"/>
    </row>
    <row r="3919" spans="1:4" ht="15">
      <c r="A3919" s="632"/>
      <c r="B3919" s="633"/>
      <c r="C3919" s="634"/>
      <c r="D3919" s="627"/>
    </row>
    <row r="3920" spans="1:4" ht="15">
      <c r="A3920" s="632"/>
      <c r="B3920" s="633"/>
      <c r="C3920" s="634"/>
      <c r="D3920" s="627"/>
    </row>
    <row r="3921" spans="1:4" ht="15">
      <c r="A3921" s="632"/>
      <c r="B3921" s="633"/>
      <c r="C3921" s="634"/>
      <c r="D3921" s="627"/>
    </row>
    <row r="3922" spans="1:4" ht="15">
      <c r="A3922" s="632"/>
      <c r="B3922" s="633"/>
      <c r="C3922" s="634"/>
      <c r="D3922" s="627"/>
    </row>
    <row r="3923" spans="1:4" ht="15">
      <c r="A3923" s="632"/>
      <c r="B3923" s="633"/>
      <c r="C3923" s="634"/>
      <c r="D3923" s="627"/>
    </row>
    <row r="3924" spans="1:4" ht="15">
      <c r="A3924" s="632"/>
      <c r="B3924" s="633"/>
      <c r="C3924" s="634"/>
      <c r="D3924" s="627"/>
    </row>
    <row r="3925" spans="1:4" ht="15">
      <c r="A3925" s="632"/>
      <c r="B3925" s="633"/>
      <c r="C3925" s="634"/>
      <c r="D3925" s="627"/>
    </row>
    <row r="3926" spans="1:4" ht="15">
      <c r="A3926" s="632"/>
      <c r="B3926" s="633"/>
      <c r="C3926" s="634"/>
      <c r="D3926" s="627"/>
    </row>
    <row r="3927" spans="1:4" ht="15">
      <c r="A3927" s="632"/>
      <c r="B3927" s="633"/>
      <c r="C3927" s="634"/>
      <c r="D3927" s="627"/>
    </row>
    <row r="3928" spans="1:4" ht="15">
      <c r="A3928" s="632"/>
      <c r="B3928" s="633"/>
      <c r="C3928" s="634"/>
      <c r="D3928" s="627"/>
    </row>
    <row r="3929" spans="1:4" ht="15">
      <c r="A3929" s="632"/>
      <c r="B3929" s="633"/>
      <c r="C3929" s="634"/>
      <c r="D3929" s="627"/>
    </row>
    <row r="3930" spans="1:4" ht="15">
      <c r="A3930" s="632"/>
      <c r="B3930" s="633"/>
      <c r="C3930" s="634"/>
      <c r="D3930" s="627"/>
    </row>
    <row r="3931" spans="1:4" ht="15">
      <c r="A3931" s="632"/>
      <c r="B3931" s="633"/>
      <c r="C3931" s="634"/>
      <c r="D3931" s="627"/>
    </row>
    <row r="3932" spans="1:4" ht="15">
      <c r="A3932" s="632"/>
      <c r="B3932" s="633"/>
      <c r="C3932" s="634"/>
      <c r="D3932" s="627"/>
    </row>
    <row r="3933" spans="1:4" ht="15">
      <c r="A3933" s="632"/>
      <c r="B3933" s="633"/>
      <c r="C3933" s="634"/>
      <c r="D3933" s="627"/>
    </row>
    <row r="3934" spans="1:4" ht="15">
      <c r="A3934" s="632"/>
      <c r="B3934" s="633"/>
      <c r="C3934" s="634"/>
      <c r="D3934" s="627"/>
    </row>
    <row r="3935" spans="1:4" ht="15">
      <c r="A3935" s="632"/>
      <c r="B3935" s="633"/>
      <c r="C3935" s="634"/>
      <c r="D3935" s="627"/>
    </row>
    <row r="3936" spans="1:4" ht="15">
      <c r="A3936" s="632"/>
      <c r="B3936" s="633"/>
      <c r="C3936" s="634"/>
      <c r="D3936" s="627"/>
    </row>
    <row r="3937" spans="1:4" ht="15">
      <c r="A3937" s="632"/>
      <c r="B3937" s="633"/>
      <c r="C3937" s="634"/>
      <c r="D3937" s="627"/>
    </row>
    <row r="3938" spans="1:4" ht="15">
      <c r="A3938" s="632"/>
      <c r="B3938" s="633"/>
      <c r="C3938" s="634"/>
      <c r="D3938" s="627"/>
    </row>
    <row r="3939" spans="1:4" ht="15">
      <c r="A3939" s="632"/>
      <c r="B3939" s="633"/>
      <c r="C3939" s="634"/>
      <c r="D3939" s="627"/>
    </row>
    <row r="3940" spans="1:4" ht="15">
      <c r="A3940" s="632"/>
      <c r="B3940" s="633"/>
      <c r="C3940" s="634"/>
      <c r="D3940" s="627"/>
    </row>
    <row r="3941" spans="1:4" ht="15">
      <c r="A3941" s="632"/>
      <c r="B3941" s="633"/>
      <c r="C3941" s="634"/>
      <c r="D3941" s="627"/>
    </row>
    <row r="3942" spans="1:4" ht="15">
      <c r="A3942" s="632"/>
      <c r="B3942" s="633"/>
      <c r="C3942" s="634"/>
      <c r="D3942" s="627"/>
    </row>
    <row r="3943" spans="1:4" ht="15">
      <c r="A3943" s="632"/>
      <c r="B3943" s="633"/>
      <c r="C3943" s="634"/>
      <c r="D3943" s="627"/>
    </row>
    <row r="3944" spans="1:4" ht="15">
      <c r="A3944" s="632"/>
      <c r="B3944" s="633"/>
      <c r="C3944" s="634"/>
      <c r="D3944" s="627"/>
    </row>
    <row r="3945" spans="1:4" ht="15">
      <c r="A3945" s="632"/>
      <c r="B3945" s="633"/>
      <c r="C3945" s="634"/>
      <c r="D3945" s="627"/>
    </row>
    <row r="3946" spans="1:4" ht="15">
      <c r="A3946" s="632"/>
      <c r="B3946" s="633"/>
      <c r="C3946" s="634"/>
      <c r="D3946" s="627"/>
    </row>
    <row r="3947" spans="1:4" ht="15">
      <c r="A3947" s="632"/>
      <c r="B3947" s="633"/>
      <c r="C3947" s="634"/>
      <c r="D3947" s="627"/>
    </row>
    <row r="3948" spans="1:4" ht="15">
      <c r="A3948" s="632"/>
      <c r="B3948" s="633"/>
      <c r="C3948" s="634"/>
      <c r="D3948" s="627"/>
    </row>
    <row r="3949" spans="1:4" ht="15">
      <c r="A3949" s="632"/>
      <c r="B3949" s="633"/>
      <c r="C3949" s="634"/>
      <c r="D3949" s="627"/>
    </row>
    <row r="3950" spans="1:4" ht="15">
      <c r="A3950" s="632"/>
      <c r="B3950" s="633"/>
      <c r="C3950" s="634"/>
      <c r="D3950" s="627"/>
    </row>
    <row r="3951" spans="1:4" ht="15">
      <c r="A3951" s="632"/>
      <c r="B3951" s="633"/>
      <c r="C3951" s="634"/>
      <c r="D3951" s="627"/>
    </row>
    <row r="3952" spans="1:4" ht="15">
      <c r="A3952" s="632"/>
      <c r="B3952" s="633"/>
      <c r="C3952" s="634"/>
      <c r="D3952" s="627"/>
    </row>
    <row r="3953" spans="1:4" ht="15">
      <c r="A3953" s="632"/>
      <c r="B3953" s="633"/>
      <c r="C3953" s="634"/>
      <c r="D3953" s="627"/>
    </row>
    <row r="3954" spans="1:4" ht="15">
      <c r="A3954" s="632"/>
      <c r="B3954" s="633"/>
      <c r="C3954" s="634"/>
      <c r="D3954" s="627"/>
    </row>
    <row r="3955" spans="1:4" ht="15">
      <c r="A3955" s="632"/>
      <c r="B3955" s="633"/>
      <c r="C3955" s="634"/>
      <c r="D3955" s="627"/>
    </row>
    <row r="3956" spans="1:4" ht="15">
      <c r="A3956" s="632"/>
      <c r="B3956" s="633"/>
      <c r="C3956" s="634"/>
      <c r="D3956" s="627"/>
    </row>
    <row r="3957" spans="1:4" ht="15">
      <c r="A3957" s="632"/>
      <c r="B3957" s="633"/>
      <c r="C3957" s="634"/>
      <c r="D3957" s="627"/>
    </row>
    <row r="3958" spans="1:4" ht="15">
      <c r="A3958" s="632"/>
      <c r="B3958" s="633"/>
      <c r="C3958" s="634"/>
      <c r="D3958" s="627"/>
    </row>
    <row r="3959" spans="1:4" ht="15">
      <c r="A3959" s="632"/>
      <c r="B3959" s="633"/>
      <c r="C3959" s="634"/>
      <c r="D3959" s="627"/>
    </row>
    <row r="3960" spans="1:4" ht="15">
      <c r="A3960" s="632"/>
      <c r="B3960" s="633"/>
      <c r="C3960" s="634"/>
      <c r="D3960" s="627"/>
    </row>
    <row r="3961" spans="1:4" ht="15">
      <c r="A3961" s="632"/>
      <c r="B3961" s="633"/>
      <c r="C3961" s="634"/>
      <c r="D3961" s="627"/>
    </row>
    <row r="3962" spans="1:4" ht="15">
      <c r="A3962" s="632"/>
      <c r="B3962" s="633"/>
      <c r="C3962" s="634"/>
      <c r="D3962" s="627"/>
    </row>
    <row r="3963" spans="1:4" ht="15">
      <c r="A3963" s="632"/>
      <c r="B3963" s="633"/>
      <c r="C3963" s="634"/>
      <c r="D3963" s="627"/>
    </row>
    <row r="3964" spans="1:4" ht="15">
      <c r="A3964" s="632"/>
      <c r="B3964" s="633"/>
      <c r="C3964" s="634"/>
      <c r="D3964" s="627"/>
    </row>
    <row r="3965" spans="1:4" ht="15">
      <c r="A3965" s="632"/>
      <c r="B3965" s="633"/>
      <c r="C3965" s="634"/>
      <c r="D3965" s="627"/>
    </row>
    <row r="3966" spans="1:4" ht="15">
      <c r="A3966" s="632"/>
      <c r="B3966" s="633"/>
      <c r="C3966" s="634"/>
      <c r="D3966" s="627"/>
    </row>
    <row r="3967" spans="1:4" ht="15">
      <c r="A3967" s="632"/>
      <c r="B3967" s="633"/>
      <c r="C3967" s="634"/>
      <c r="D3967" s="627"/>
    </row>
    <row r="3968" spans="1:4" ht="15">
      <c r="A3968" s="632"/>
      <c r="B3968" s="633"/>
      <c r="C3968" s="634"/>
      <c r="D3968" s="627"/>
    </row>
    <row r="3969" spans="1:4" ht="15">
      <c r="A3969" s="632"/>
      <c r="B3969" s="633"/>
      <c r="C3969" s="634"/>
      <c r="D3969" s="627"/>
    </row>
    <row r="3970" spans="1:4" ht="15">
      <c r="A3970" s="632"/>
      <c r="B3970" s="633"/>
      <c r="C3970" s="634"/>
      <c r="D3970" s="627"/>
    </row>
    <row r="3971" spans="1:4" ht="15">
      <c r="A3971" s="632"/>
      <c r="B3971" s="633"/>
      <c r="C3971" s="634"/>
      <c r="D3971" s="627"/>
    </row>
    <row r="3972" spans="1:4" ht="15">
      <c r="A3972" s="632"/>
      <c r="B3972" s="633"/>
      <c r="C3972" s="634"/>
      <c r="D3972" s="627"/>
    </row>
    <row r="3973" spans="1:4" ht="15">
      <c r="A3973" s="632"/>
      <c r="B3973" s="633"/>
      <c r="C3973" s="634"/>
      <c r="D3973" s="627"/>
    </row>
    <row r="3974" spans="1:4" ht="15">
      <c r="A3974" s="632"/>
      <c r="B3974" s="633"/>
      <c r="C3974" s="634"/>
      <c r="D3974" s="627"/>
    </row>
    <row r="3975" spans="1:4" ht="15">
      <c r="A3975" s="632"/>
      <c r="B3975" s="633"/>
      <c r="C3975" s="634"/>
      <c r="D3975" s="627"/>
    </row>
    <row r="3976" spans="1:4" ht="15">
      <c r="A3976" s="632"/>
      <c r="B3976" s="633"/>
      <c r="C3976" s="634"/>
      <c r="D3976" s="627"/>
    </row>
    <row r="3977" spans="1:4" ht="15">
      <c r="A3977" s="632"/>
      <c r="B3977" s="633"/>
      <c r="C3977" s="634"/>
      <c r="D3977" s="627"/>
    </row>
    <row r="3978" spans="1:4" ht="15">
      <c r="A3978" s="632"/>
      <c r="B3978" s="633"/>
      <c r="C3978" s="634"/>
      <c r="D3978" s="627"/>
    </row>
    <row r="3979" spans="1:4" ht="15">
      <c r="A3979" s="632"/>
      <c r="B3979" s="633"/>
      <c r="C3979" s="634"/>
      <c r="D3979" s="627"/>
    </row>
    <row r="3980" spans="1:4" ht="15">
      <c r="A3980" s="632"/>
      <c r="B3980" s="633"/>
      <c r="C3980" s="634"/>
      <c r="D3980" s="627"/>
    </row>
    <row r="3981" spans="1:4" ht="15">
      <c r="A3981" s="632"/>
      <c r="B3981" s="633"/>
      <c r="C3981" s="634"/>
      <c r="D3981" s="627"/>
    </row>
    <row r="3982" spans="1:4" ht="15">
      <c r="A3982" s="632"/>
      <c r="B3982" s="633"/>
      <c r="C3982" s="634"/>
      <c r="D3982" s="627"/>
    </row>
    <row r="3983" spans="1:4" ht="15">
      <c r="A3983" s="632"/>
      <c r="B3983" s="633"/>
      <c r="C3983" s="634"/>
      <c r="D3983" s="627"/>
    </row>
    <row r="3984" spans="1:4" ht="15">
      <c r="A3984" s="632"/>
      <c r="B3984" s="633"/>
      <c r="C3984" s="634"/>
      <c r="D3984" s="627"/>
    </row>
    <row r="3985" spans="1:4" ht="15">
      <c r="A3985" s="632"/>
      <c r="B3985" s="633"/>
      <c r="C3985" s="634"/>
      <c r="D3985" s="627"/>
    </row>
    <row r="3986" spans="1:4" ht="15">
      <c r="A3986" s="632"/>
      <c r="B3986" s="633"/>
      <c r="C3986" s="634"/>
      <c r="D3986" s="627"/>
    </row>
    <row r="3987" spans="1:4" ht="15">
      <c r="A3987" s="632"/>
      <c r="B3987" s="633"/>
      <c r="C3987" s="634"/>
      <c r="D3987" s="627"/>
    </row>
    <row r="3988" spans="1:4" ht="15">
      <c r="A3988" s="632"/>
      <c r="B3988" s="633"/>
      <c r="C3988" s="634"/>
      <c r="D3988" s="627"/>
    </row>
    <row r="3989" spans="1:4" ht="15">
      <c r="A3989" s="632"/>
      <c r="B3989" s="633"/>
      <c r="C3989" s="634"/>
      <c r="D3989" s="627"/>
    </row>
    <row r="3990" spans="1:4" ht="15">
      <c r="A3990" s="632"/>
      <c r="B3990" s="633"/>
      <c r="C3990" s="634"/>
      <c r="D3990" s="627"/>
    </row>
    <row r="3991" spans="1:4" ht="15">
      <c r="A3991" s="632"/>
      <c r="B3991" s="633"/>
      <c r="C3991" s="634"/>
      <c r="D3991" s="627"/>
    </row>
    <row r="3992" spans="1:4" ht="15">
      <c r="A3992" s="632"/>
      <c r="B3992" s="633"/>
      <c r="C3992" s="634"/>
      <c r="D3992" s="627"/>
    </row>
    <row r="3993" spans="1:4" ht="15">
      <c r="A3993" s="632"/>
      <c r="B3993" s="633"/>
      <c r="C3993" s="634"/>
      <c r="D3993" s="627"/>
    </row>
    <row r="3994" spans="1:4" ht="15">
      <c r="A3994" s="632"/>
      <c r="B3994" s="633"/>
      <c r="C3994" s="634"/>
      <c r="D3994" s="627"/>
    </row>
    <row r="3995" spans="1:4" ht="15">
      <c r="A3995" s="632"/>
      <c r="B3995" s="633"/>
      <c r="C3995" s="634"/>
      <c r="D3995" s="627"/>
    </row>
    <row r="3996" spans="1:4" ht="15">
      <c r="A3996" s="632"/>
      <c r="B3996" s="633"/>
      <c r="C3996" s="634"/>
      <c r="D3996" s="627"/>
    </row>
    <row r="3997" spans="1:4" ht="15">
      <c r="A3997" s="632"/>
      <c r="B3997" s="633"/>
      <c r="C3997" s="634"/>
      <c r="D3997" s="627"/>
    </row>
    <row r="3998" spans="1:4" ht="15">
      <c r="A3998" s="632"/>
      <c r="B3998" s="633"/>
      <c r="C3998" s="634"/>
      <c r="D3998" s="627"/>
    </row>
    <row r="3999" spans="1:4" ht="15">
      <c r="A3999" s="632"/>
      <c r="B3999" s="633"/>
      <c r="C3999" s="634"/>
      <c r="D3999" s="627"/>
    </row>
    <row r="4000" spans="1:4" ht="15">
      <c r="A4000" s="632"/>
      <c r="B4000" s="633"/>
      <c r="C4000" s="634"/>
      <c r="D4000" s="627"/>
    </row>
    <row r="4001" spans="1:4" ht="15">
      <c r="A4001" s="632"/>
      <c r="B4001" s="633"/>
      <c r="C4001" s="634"/>
      <c r="D4001" s="627"/>
    </row>
    <row r="4002" spans="1:4" ht="15">
      <c r="A4002" s="632"/>
      <c r="B4002" s="633"/>
      <c r="C4002" s="634"/>
      <c r="D4002" s="627"/>
    </row>
    <row r="4003" spans="1:4" ht="15">
      <c r="A4003" s="632"/>
      <c r="B4003" s="633"/>
      <c r="C4003" s="634"/>
      <c r="D4003" s="627"/>
    </row>
    <row r="4004" spans="1:4" ht="15">
      <c r="A4004" s="632"/>
      <c r="B4004" s="633"/>
      <c r="C4004" s="634"/>
      <c r="D4004" s="627"/>
    </row>
    <row r="4005" spans="1:4" ht="15">
      <c r="A4005" s="632"/>
      <c r="B4005" s="633"/>
      <c r="C4005" s="634"/>
      <c r="D4005" s="627"/>
    </row>
    <row r="4006" spans="1:4" ht="15">
      <c r="A4006" s="632"/>
      <c r="B4006" s="633"/>
      <c r="C4006" s="634"/>
      <c r="D4006" s="627"/>
    </row>
    <row r="4007" spans="1:4" ht="15">
      <c r="A4007" s="632"/>
      <c r="B4007" s="633"/>
      <c r="C4007" s="634"/>
      <c r="D4007" s="627"/>
    </row>
    <row r="4008" spans="1:4" ht="15">
      <c r="A4008" s="632"/>
      <c r="B4008" s="633"/>
      <c r="C4008" s="634"/>
      <c r="D4008" s="627"/>
    </row>
    <row r="4009" spans="1:4" ht="15">
      <c r="A4009" s="632"/>
      <c r="B4009" s="633"/>
      <c r="C4009" s="634"/>
      <c r="D4009" s="627"/>
    </row>
    <row r="4010" spans="1:4" ht="15">
      <c r="A4010" s="632"/>
      <c r="B4010" s="633"/>
      <c r="C4010" s="634"/>
      <c r="D4010" s="627"/>
    </row>
    <row r="4011" spans="1:4" ht="15">
      <c r="A4011" s="632"/>
      <c r="B4011" s="633"/>
      <c r="C4011" s="634"/>
      <c r="D4011" s="627"/>
    </row>
    <row r="4012" spans="1:4" ht="15">
      <c r="A4012" s="632"/>
      <c r="B4012" s="633"/>
      <c r="C4012" s="634"/>
      <c r="D4012" s="627"/>
    </row>
    <row r="4013" spans="1:4" ht="15">
      <c r="A4013" s="632"/>
      <c r="B4013" s="633"/>
      <c r="C4013" s="634"/>
      <c r="D4013" s="627"/>
    </row>
    <row r="4014" spans="1:4" ht="15">
      <c r="A4014" s="632"/>
      <c r="B4014" s="633"/>
      <c r="C4014" s="634"/>
      <c r="D4014" s="627"/>
    </row>
    <row r="4015" spans="1:4" ht="15">
      <c r="A4015" s="632"/>
      <c r="B4015" s="633"/>
      <c r="C4015" s="634"/>
      <c r="D4015" s="627"/>
    </row>
    <row r="4016" spans="1:4" ht="15">
      <c r="A4016" s="632"/>
      <c r="B4016" s="633"/>
      <c r="C4016" s="634"/>
      <c r="D4016" s="627"/>
    </row>
    <row r="4017" spans="1:4" ht="15">
      <c r="A4017" s="632"/>
      <c r="B4017" s="633"/>
      <c r="C4017" s="634"/>
      <c r="D4017" s="627"/>
    </row>
    <row r="4018" spans="1:4" ht="15">
      <c r="A4018" s="632"/>
      <c r="B4018" s="633"/>
      <c r="C4018" s="634"/>
      <c r="D4018" s="627"/>
    </row>
    <row r="4019" spans="1:4" ht="15">
      <c r="A4019" s="632"/>
      <c r="B4019" s="633"/>
      <c r="C4019" s="634"/>
      <c r="D4019" s="627"/>
    </row>
    <row r="4020" spans="1:4" ht="15">
      <c r="A4020" s="632"/>
      <c r="B4020" s="633"/>
      <c r="C4020" s="634"/>
      <c r="D4020" s="627"/>
    </row>
    <row r="4021" spans="1:4" ht="15">
      <c r="A4021" s="632"/>
      <c r="B4021" s="633"/>
      <c r="C4021" s="634"/>
      <c r="D4021" s="627"/>
    </row>
    <row r="4022" spans="1:4" ht="15">
      <c r="A4022" s="632"/>
      <c r="B4022" s="633"/>
      <c r="C4022" s="634"/>
      <c r="D4022" s="627"/>
    </row>
    <row r="4023" spans="1:4" ht="15">
      <c r="A4023" s="632"/>
      <c r="B4023" s="633"/>
      <c r="C4023" s="634"/>
      <c r="D4023" s="627"/>
    </row>
    <row r="4024" spans="1:4" ht="15">
      <c r="A4024" s="632"/>
      <c r="B4024" s="633"/>
      <c r="C4024" s="634"/>
      <c r="D4024" s="627"/>
    </row>
    <row r="4025" spans="1:4" ht="15">
      <c r="A4025" s="632"/>
      <c r="B4025" s="633"/>
      <c r="C4025" s="634"/>
      <c r="D4025" s="627"/>
    </row>
    <row r="4026" spans="1:4" ht="15">
      <c r="A4026" s="632"/>
      <c r="B4026" s="633"/>
      <c r="C4026" s="634"/>
      <c r="D4026" s="627"/>
    </row>
    <row r="4027" spans="1:4" ht="15">
      <c r="A4027" s="632"/>
      <c r="B4027" s="633"/>
      <c r="C4027" s="634"/>
      <c r="D4027" s="627"/>
    </row>
    <row r="4028" spans="1:4" ht="15">
      <c r="A4028" s="632"/>
      <c r="B4028" s="633"/>
      <c r="C4028" s="634"/>
      <c r="D4028" s="627"/>
    </row>
    <row r="4029" spans="1:4" ht="15">
      <c r="A4029" s="632"/>
      <c r="B4029" s="633"/>
      <c r="C4029" s="634"/>
      <c r="D4029" s="627"/>
    </row>
    <row r="4030" spans="1:4" ht="15">
      <c r="A4030" s="632"/>
      <c r="B4030" s="633"/>
      <c r="C4030" s="634"/>
      <c r="D4030" s="627"/>
    </row>
    <row r="4031" spans="1:4" ht="15">
      <c r="A4031" s="632"/>
      <c r="B4031" s="633"/>
      <c r="C4031" s="634"/>
      <c r="D4031" s="627"/>
    </row>
    <row r="4032" spans="1:4" ht="15">
      <c r="A4032" s="632"/>
      <c r="B4032" s="633"/>
      <c r="C4032" s="634"/>
      <c r="D4032" s="627"/>
    </row>
    <row r="4033" spans="1:4" ht="15">
      <c r="A4033" s="632"/>
      <c r="B4033" s="633"/>
      <c r="C4033" s="634"/>
      <c r="D4033" s="627"/>
    </row>
    <row r="4034" spans="1:4" ht="15">
      <c r="A4034" s="632"/>
      <c r="B4034" s="633"/>
      <c r="C4034" s="634"/>
      <c r="D4034" s="627"/>
    </row>
    <row r="4035" spans="1:4" ht="15">
      <c r="A4035" s="632"/>
      <c r="B4035" s="633"/>
      <c r="C4035" s="634"/>
      <c r="D4035" s="627"/>
    </row>
    <row r="4036" spans="1:4" ht="15">
      <c r="A4036" s="632"/>
      <c r="B4036" s="633"/>
      <c r="C4036" s="634"/>
      <c r="D4036" s="627"/>
    </row>
    <row r="4037" spans="1:4" ht="15">
      <c r="A4037" s="632"/>
      <c r="B4037" s="633"/>
      <c r="C4037" s="634"/>
      <c r="D4037" s="627"/>
    </row>
    <row r="4038" spans="1:4" ht="15">
      <c r="A4038" s="632"/>
      <c r="B4038" s="633"/>
      <c r="C4038" s="634"/>
      <c r="D4038" s="627"/>
    </row>
    <row r="4039" spans="1:4" ht="15">
      <c r="A4039" s="632"/>
      <c r="B4039" s="633"/>
      <c r="C4039" s="634"/>
      <c r="D4039" s="627"/>
    </row>
    <row r="4040" spans="1:4" ht="15">
      <c r="A4040" s="632"/>
      <c r="B4040" s="633"/>
      <c r="C4040" s="634"/>
      <c r="D4040" s="627"/>
    </row>
    <row r="4041" spans="1:4" ht="15">
      <c r="A4041" s="632"/>
      <c r="B4041" s="633"/>
      <c r="C4041" s="634"/>
      <c r="D4041" s="627"/>
    </row>
    <row r="4042" spans="1:4" ht="15">
      <c r="A4042" s="632"/>
      <c r="B4042" s="633"/>
      <c r="C4042" s="634"/>
      <c r="D4042" s="627"/>
    </row>
    <row r="4043" spans="1:4" ht="15">
      <c r="A4043" s="632"/>
      <c r="B4043" s="633"/>
      <c r="C4043" s="634"/>
      <c r="D4043" s="627"/>
    </row>
    <row r="4044" spans="1:4" ht="15">
      <c r="A4044" s="632"/>
      <c r="B4044" s="633"/>
      <c r="C4044" s="634"/>
      <c r="D4044" s="627"/>
    </row>
    <row r="4045" spans="1:4" ht="15">
      <c r="A4045" s="632"/>
      <c r="B4045" s="633"/>
      <c r="C4045" s="634"/>
      <c r="D4045" s="627"/>
    </row>
    <row r="4046" spans="1:4" ht="15">
      <c r="A4046" s="632"/>
      <c r="B4046" s="633"/>
      <c r="C4046" s="634"/>
      <c r="D4046" s="627"/>
    </row>
    <row r="4047" spans="1:4" ht="15">
      <c r="A4047" s="632"/>
      <c r="B4047" s="633"/>
      <c r="C4047" s="634"/>
      <c r="D4047" s="627"/>
    </row>
    <row r="4048" spans="1:4" ht="15">
      <c r="A4048" s="632"/>
      <c r="B4048" s="633"/>
      <c r="C4048" s="634"/>
      <c r="D4048" s="627"/>
    </row>
    <row r="4049" spans="1:4" ht="15">
      <c r="A4049" s="632"/>
      <c r="B4049" s="633"/>
      <c r="C4049" s="634"/>
      <c r="D4049" s="627"/>
    </row>
    <row r="4050" spans="1:4" ht="15">
      <c r="A4050" s="632"/>
      <c r="B4050" s="633"/>
      <c r="C4050" s="634"/>
      <c r="D4050" s="627"/>
    </row>
    <row r="4051" spans="1:4" ht="15">
      <c r="A4051" s="632"/>
      <c r="B4051" s="633"/>
      <c r="C4051" s="634"/>
      <c r="D4051" s="627"/>
    </row>
    <row r="4052" spans="1:4" ht="15">
      <c r="A4052" s="632"/>
      <c r="B4052" s="633"/>
      <c r="C4052" s="634"/>
      <c r="D4052" s="627"/>
    </row>
    <row r="4053" spans="1:4" ht="15">
      <c r="A4053" s="632"/>
      <c r="B4053" s="633"/>
      <c r="C4053" s="634"/>
      <c r="D4053" s="627"/>
    </row>
    <row r="4054" spans="1:4" ht="15">
      <c r="A4054" s="632"/>
      <c r="B4054" s="633"/>
      <c r="C4054" s="634"/>
      <c r="D4054" s="627"/>
    </row>
    <row r="4055" spans="1:4" ht="15">
      <c r="A4055" s="632"/>
      <c r="B4055" s="633"/>
      <c r="C4055" s="634"/>
      <c r="D4055" s="627"/>
    </row>
    <row r="4056" spans="1:4" ht="15">
      <c r="A4056" s="632"/>
      <c r="B4056" s="633"/>
      <c r="C4056" s="634"/>
      <c r="D4056" s="627"/>
    </row>
    <row r="4057" spans="1:4" ht="15">
      <c r="A4057" s="632"/>
      <c r="B4057" s="633"/>
      <c r="C4057" s="634"/>
      <c r="D4057" s="627"/>
    </row>
    <row r="4058" spans="1:4" ht="15">
      <c r="A4058" s="632"/>
      <c r="B4058" s="633"/>
      <c r="C4058" s="634"/>
      <c r="D4058" s="627"/>
    </row>
    <row r="4059" spans="1:4" ht="15">
      <c r="A4059" s="632"/>
      <c r="B4059" s="633"/>
      <c r="C4059" s="634"/>
      <c r="D4059" s="627"/>
    </row>
    <row r="4060" spans="1:4" ht="15">
      <c r="A4060" s="632"/>
      <c r="B4060" s="633"/>
      <c r="C4060" s="634"/>
      <c r="D4060" s="627"/>
    </row>
    <row r="4061" spans="1:4" ht="15">
      <c r="A4061" s="632"/>
      <c r="B4061" s="633"/>
      <c r="C4061" s="634"/>
      <c r="D4061" s="627"/>
    </row>
    <row r="4062" spans="1:4" ht="15">
      <c r="A4062" s="632"/>
      <c r="B4062" s="633"/>
      <c r="C4062" s="634"/>
      <c r="D4062" s="627"/>
    </row>
    <row r="4063" spans="1:4" ht="15">
      <c r="A4063" s="632"/>
      <c r="B4063" s="633"/>
      <c r="C4063" s="634"/>
      <c r="D4063" s="627"/>
    </row>
    <row r="4064" spans="1:4" ht="15">
      <c r="A4064" s="632"/>
      <c r="B4064" s="633"/>
      <c r="C4064" s="634"/>
      <c r="D4064" s="627"/>
    </row>
    <row r="4065" spans="1:4" ht="15">
      <c r="A4065" s="632"/>
      <c r="B4065" s="633"/>
      <c r="C4065" s="634"/>
      <c r="D4065" s="627"/>
    </row>
    <row r="4066" spans="1:4" ht="15">
      <c r="A4066" s="632"/>
      <c r="B4066" s="633"/>
      <c r="C4066" s="634"/>
      <c r="D4066" s="627"/>
    </row>
    <row r="4067" spans="1:4" ht="15">
      <c r="A4067" s="632"/>
      <c r="B4067" s="633"/>
      <c r="C4067" s="634"/>
      <c r="D4067" s="627"/>
    </row>
    <row r="4068" spans="1:4" ht="15">
      <c r="A4068" s="632"/>
      <c r="B4068" s="633"/>
      <c r="C4068" s="634"/>
      <c r="D4068" s="627"/>
    </row>
    <row r="4069" spans="1:4" ht="15">
      <c r="A4069" s="632"/>
      <c r="B4069" s="633"/>
      <c r="C4069" s="634"/>
      <c r="D4069" s="627"/>
    </row>
    <row r="4070" spans="1:4" ht="15">
      <c r="A4070" s="632"/>
      <c r="B4070" s="633"/>
      <c r="C4070" s="634"/>
      <c r="D4070" s="627"/>
    </row>
    <row r="4071" spans="1:4" ht="15">
      <c r="A4071" s="632"/>
      <c r="B4071" s="633"/>
      <c r="C4071" s="634"/>
      <c r="D4071" s="627"/>
    </row>
    <row r="4072" spans="1:4" ht="15">
      <c r="A4072" s="632"/>
      <c r="B4072" s="633"/>
      <c r="C4072" s="634"/>
      <c r="D4072" s="627"/>
    </row>
    <row r="4073" spans="1:4" ht="15">
      <c r="A4073" s="632"/>
      <c r="B4073" s="633"/>
      <c r="C4073" s="634"/>
      <c r="D4073" s="627"/>
    </row>
    <row r="4074" spans="1:4" ht="15">
      <c r="A4074" s="632"/>
      <c r="B4074" s="633"/>
      <c r="C4074" s="634"/>
      <c r="D4074" s="627"/>
    </row>
    <row r="4075" spans="1:4" ht="15">
      <c r="A4075" s="632"/>
      <c r="B4075" s="633"/>
      <c r="C4075" s="634"/>
      <c r="D4075" s="627"/>
    </row>
    <row r="4076" spans="1:4" ht="15">
      <c r="A4076" s="632"/>
      <c r="B4076" s="633"/>
      <c r="C4076" s="634"/>
      <c r="D4076" s="627"/>
    </row>
    <row r="4077" spans="1:4" ht="15">
      <c r="A4077" s="632"/>
      <c r="B4077" s="633"/>
      <c r="C4077" s="634"/>
      <c r="D4077" s="627"/>
    </row>
    <row r="4078" spans="1:4" ht="15">
      <c r="A4078" s="632"/>
      <c r="B4078" s="633"/>
      <c r="C4078" s="634"/>
      <c r="D4078" s="627"/>
    </row>
    <row r="4079" spans="1:4" ht="15">
      <c r="A4079" s="632"/>
      <c r="B4079" s="633"/>
      <c r="C4079" s="634"/>
      <c r="D4079" s="627"/>
    </row>
    <row r="4080" spans="1:4" ht="15">
      <c r="A4080" s="632"/>
      <c r="B4080" s="633"/>
      <c r="C4080" s="634"/>
      <c r="D4080" s="627"/>
    </row>
    <row r="4081" spans="1:4" ht="15">
      <c r="A4081" s="632"/>
      <c r="B4081" s="633"/>
      <c r="C4081" s="634"/>
      <c r="D4081" s="627"/>
    </row>
    <row r="4082" spans="1:4" ht="15">
      <c r="A4082" s="632"/>
      <c r="B4082" s="633"/>
      <c r="C4082" s="634"/>
      <c r="D4082" s="627"/>
    </row>
    <row r="4083" spans="1:4" ht="15">
      <c r="A4083" s="632"/>
      <c r="B4083" s="633"/>
      <c r="C4083" s="634"/>
      <c r="D4083" s="627"/>
    </row>
    <row r="4084" spans="1:4" ht="15">
      <c r="A4084" s="632"/>
      <c r="B4084" s="633"/>
      <c r="C4084" s="634"/>
      <c r="D4084" s="627"/>
    </row>
    <row r="4085" spans="1:4" ht="15">
      <c r="A4085" s="632"/>
      <c r="B4085" s="633"/>
      <c r="C4085" s="634"/>
      <c r="D4085" s="627"/>
    </row>
    <row r="4086" spans="1:4" ht="15">
      <c r="A4086" s="632"/>
      <c r="B4086" s="633"/>
      <c r="C4086" s="634"/>
      <c r="D4086" s="627"/>
    </row>
    <row r="4087" spans="1:4" ht="15">
      <c r="A4087" s="632"/>
      <c r="B4087" s="633"/>
      <c r="C4087" s="634"/>
      <c r="D4087" s="627"/>
    </row>
    <row r="4088" spans="1:4" ht="15">
      <c r="A4088" s="632"/>
      <c r="B4088" s="633"/>
      <c r="C4088" s="634"/>
      <c r="D4088" s="627"/>
    </row>
    <row r="4089" spans="1:4" ht="15">
      <c r="A4089" s="632"/>
      <c r="B4089" s="633"/>
      <c r="C4089" s="634"/>
      <c r="D4089" s="627"/>
    </row>
    <row r="4090" spans="1:4" ht="15">
      <c r="A4090" s="632"/>
      <c r="B4090" s="633"/>
      <c r="C4090" s="634"/>
      <c r="D4090" s="627"/>
    </row>
    <row r="4091" spans="1:4" ht="15">
      <c r="A4091" s="632"/>
      <c r="B4091" s="633"/>
      <c r="C4091" s="634"/>
      <c r="D4091" s="627"/>
    </row>
    <row r="4092" spans="1:4" ht="15">
      <c r="A4092" s="632"/>
      <c r="B4092" s="633"/>
      <c r="C4092" s="634"/>
      <c r="D4092" s="627"/>
    </row>
    <row r="4093" spans="1:4" ht="15">
      <c r="A4093" s="632"/>
      <c r="B4093" s="633"/>
      <c r="C4093" s="634"/>
      <c r="D4093" s="627"/>
    </row>
    <row r="4094" spans="1:4" ht="15">
      <c r="A4094" s="632"/>
      <c r="B4094" s="633"/>
      <c r="C4094" s="634"/>
      <c r="D4094" s="627"/>
    </row>
    <row r="4095" spans="1:4" ht="15">
      <c r="A4095" s="632"/>
      <c r="B4095" s="633"/>
      <c r="C4095" s="634"/>
      <c r="D4095" s="627"/>
    </row>
    <row r="4096" spans="1:4" ht="15">
      <c r="A4096" s="632"/>
      <c r="B4096" s="633"/>
      <c r="C4096" s="634"/>
      <c r="D4096" s="627"/>
    </row>
    <row r="4097" spans="1:4" ht="15">
      <c r="A4097" s="632"/>
      <c r="B4097" s="633"/>
      <c r="C4097" s="634"/>
      <c r="D4097" s="627"/>
    </row>
    <row r="4098" spans="1:4" ht="15">
      <c r="A4098" s="632"/>
      <c r="B4098" s="633"/>
      <c r="C4098" s="634"/>
      <c r="D4098" s="627"/>
    </row>
    <row r="4099" spans="1:4" ht="15">
      <c r="A4099" s="632"/>
      <c r="B4099" s="633"/>
      <c r="C4099" s="634"/>
      <c r="D4099" s="627"/>
    </row>
    <row r="4100" spans="1:4" ht="15">
      <c r="A4100" s="632"/>
      <c r="B4100" s="633"/>
      <c r="C4100" s="634"/>
      <c r="D4100" s="627"/>
    </row>
    <row r="4101" spans="1:4" ht="15">
      <c r="A4101" s="632"/>
      <c r="B4101" s="633"/>
      <c r="C4101" s="634"/>
      <c r="D4101" s="627"/>
    </row>
    <row r="4102" spans="1:4" ht="15">
      <c r="A4102" s="632"/>
      <c r="B4102" s="633"/>
      <c r="C4102" s="634"/>
      <c r="D4102" s="627"/>
    </row>
    <row r="4103" spans="1:4" ht="15">
      <c r="A4103" s="632"/>
      <c r="B4103" s="633"/>
      <c r="C4103" s="634"/>
      <c r="D4103" s="627"/>
    </row>
    <row r="4104" spans="1:4" ht="15">
      <c r="A4104" s="632"/>
      <c r="B4104" s="633"/>
      <c r="C4104" s="634"/>
      <c r="D4104" s="627"/>
    </row>
    <row r="4105" spans="1:4" ht="15">
      <c r="A4105" s="632"/>
      <c r="B4105" s="633"/>
      <c r="C4105" s="634"/>
      <c r="D4105" s="627"/>
    </row>
    <row r="4106" spans="1:4" ht="15">
      <c r="A4106" s="632"/>
      <c r="B4106" s="633"/>
      <c r="C4106" s="634"/>
      <c r="D4106" s="627"/>
    </row>
    <row r="4107" spans="1:4" ht="15">
      <c r="A4107" s="632"/>
      <c r="B4107" s="633"/>
      <c r="C4107" s="634"/>
      <c r="D4107" s="627"/>
    </row>
    <row r="4108" spans="1:4" ht="15">
      <c r="A4108" s="632"/>
      <c r="B4108" s="633"/>
      <c r="C4108" s="634"/>
      <c r="D4108" s="627"/>
    </row>
    <row r="4109" spans="1:4" ht="15">
      <c r="A4109" s="632"/>
      <c r="B4109" s="633"/>
      <c r="C4109" s="634"/>
      <c r="D4109" s="627"/>
    </row>
    <row r="4110" spans="1:4" ht="15">
      <c r="A4110" s="632"/>
      <c r="B4110" s="633"/>
      <c r="C4110" s="634"/>
      <c r="D4110" s="627"/>
    </row>
    <row r="4111" spans="1:4" ht="15">
      <c r="A4111" s="632"/>
      <c r="B4111" s="633"/>
      <c r="C4111" s="634"/>
      <c r="D4111" s="627"/>
    </row>
    <row r="4112" spans="1:4" ht="15">
      <c r="A4112" s="632"/>
      <c r="B4112" s="633"/>
      <c r="C4112" s="634"/>
      <c r="D4112" s="627"/>
    </row>
    <row r="4113" spans="1:4" ht="15">
      <c r="A4113" s="632"/>
      <c r="B4113" s="633"/>
      <c r="C4113" s="634"/>
      <c r="D4113" s="627"/>
    </row>
    <row r="4114" spans="1:4" ht="15">
      <c r="A4114" s="632"/>
      <c r="B4114" s="633"/>
      <c r="C4114" s="634"/>
      <c r="D4114" s="627"/>
    </row>
    <row r="4115" spans="1:4" ht="15">
      <c r="A4115" s="632"/>
      <c r="B4115" s="633"/>
      <c r="C4115" s="634"/>
      <c r="D4115" s="627"/>
    </row>
    <row r="4116" spans="1:4" ht="15">
      <c r="A4116" s="632"/>
      <c r="B4116" s="633"/>
      <c r="C4116" s="634"/>
      <c r="D4116" s="627"/>
    </row>
    <row r="4117" spans="1:4" ht="15">
      <c r="A4117" s="632"/>
      <c r="B4117" s="633"/>
      <c r="C4117" s="634"/>
      <c r="D4117" s="627"/>
    </row>
    <row r="4118" spans="1:4" ht="15">
      <c r="A4118" s="632"/>
      <c r="B4118" s="633"/>
      <c r="C4118" s="634"/>
      <c r="D4118" s="627"/>
    </row>
    <row r="4119" spans="1:4" ht="15">
      <c r="A4119" s="632"/>
      <c r="B4119" s="633"/>
      <c r="C4119" s="634"/>
      <c r="D4119" s="627"/>
    </row>
    <row r="4120" spans="1:4" ht="15">
      <c r="A4120" s="632"/>
      <c r="B4120" s="633"/>
      <c r="C4120" s="634"/>
      <c r="D4120" s="627"/>
    </row>
    <row r="4121" spans="1:4" ht="15">
      <c r="A4121" s="632"/>
      <c r="B4121" s="633"/>
      <c r="C4121" s="634"/>
      <c r="D4121" s="627"/>
    </row>
    <row r="4122" spans="1:4" ht="15">
      <c r="A4122" s="632"/>
      <c r="B4122" s="633"/>
      <c r="C4122" s="634"/>
      <c r="D4122" s="627"/>
    </row>
    <row r="4123" spans="1:4" ht="15">
      <c r="A4123" s="632"/>
      <c r="B4123" s="633"/>
      <c r="C4123" s="634"/>
      <c r="D4123" s="627"/>
    </row>
    <row r="4124" spans="1:4" ht="15">
      <c r="A4124" s="632"/>
      <c r="B4124" s="633"/>
      <c r="C4124" s="634"/>
      <c r="D4124" s="627"/>
    </row>
    <row r="4125" spans="1:4" ht="15">
      <c r="A4125" s="632"/>
      <c r="B4125" s="633"/>
      <c r="C4125" s="634"/>
      <c r="D4125" s="627"/>
    </row>
    <row r="4126" spans="1:4" ht="15">
      <c r="A4126" s="632"/>
      <c r="B4126" s="633"/>
      <c r="C4126" s="634"/>
      <c r="D4126" s="627"/>
    </row>
    <row r="4127" spans="1:4" ht="15">
      <c r="A4127" s="632"/>
      <c r="B4127" s="633"/>
      <c r="C4127" s="634"/>
      <c r="D4127" s="627"/>
    </row>
    <row r="4128" spans="1:4" ht="15">
      <c r="A4128" s="632"/>
      <c r="B4128" s="633"/>
      <c r="C4128" s="634"/>
      <c r="D4128" s="627"/>
    </row>
    <row r="4129" spans="1:4" ht="15">
      <c r="A4129" s="632"/>
      <c r="B4129" s="633"/>
      <c r="C4129" s="634"/>
      <c r="D4129" s="627"/>
    </row>
    <row r="4130" spans="1:4" ht="15">
      <c r="A4130" s="632"/>
      <c r="B4130" s="633"/>
      <c r="C4130" s="634"/>
      <c r="D4130" s="627"/>
    </row>
    <row r="4131" spans="1:4" ht="15">
      <c r="A4131" s="632"/>
      <c r="B4131" s="633"/>
      <c r="C4131" s="634"/>
      <c r="D4131" s="627"/>
    </row>
    <row r="4132" spans="1:4" ht="15">
      <c r="A4132" s="632"/>
      <c r="B4132" s="633"/>
      <c r="C4132" s="634"/>
      <c r="D4132" s="627"/>
    </row>
    <row r="4133" spans="1:4" ht="15">
      <c r="A4133" s="632"/>
      <c r="B4133" s="633"/>
      <c r="C4133" s="634"/>
      <c r="D4133" s="627"/>
    </row>
    <row r="4134" spans="1:4" ht="15">
      <c r="A4134" s="632"/>
      <c r="B4134" s="633"/>
      <c r="C4134" s="634"/>
      <c r="D4134" s="627"/>
    </row>
    <row r="4135" spans="1:4" ht="15">
      <c r="A4135" s="632"/>
      <c r="B4135" s="633"/>
      <c r="C4135" s="634"/>
      <c r="D4135" s="627"/>
    </row>
    <row r="4136" spans="1:4" ht="15">
      <c r="A4136" s="632"/>
      <c r="B4136" s="633"/>
      <c r="C4136" s="634"/>
      <c r="D4136" s="627"/>
    </row>
    <row r="4137" spans="1:4" ht="15">
      <c r="A4137" s="632"/>
      <c r="B4137" s="633"/>
      <c r="C4137" s="634"/>
      <c r="D4137" s="627"/>
    </row>
    <row r="4138" spans="1:4" ht="15">
      <c r="A4138" s="632"/>
      <c r="B4138" s="633"/>
      <c r="C4138" s="634"/>
      <c r="D4138" s="627"/>
    </row>
    <row r="4139" spans="1:4" ht="15">
      <c r="A4139" s="632"/>
      <c r="B4139" s="633"/>
      <c r="C4139" s="634"/>
      <c r="D4139" s="627"/>
    </row>
    <row r="4140" spans="1:4" ht="15">
      <c r="A4140" s="632"/>
      <c r="B4140" s="633"/>
      <c r="C4140" s="634"/>
      <c r="D4140" s="627"/>
    </row>
    <row r="4141" spans="1:4" ht="15">
      <c r="A4141" s="632"/>
      <c r="B4141" s="633"/>
      <c r="C4141" s="634"/>
      <c r="D4141" s="627"/>
    </row>
    <row r="4142" spans="1:4" ht="15">
      <c r="A4142" s="632"/>
      <c r="B4142" s="633"/>
      <c r="C4142" s="634"/>
      <c r="D4142" s="627"/>
    </row>
    <row r="4143" spans="1:4" ht="15">
      <c r="A4143" s="632"/>
      <c r="B4143" s="633"/>
      <c r="C4143" s="634"/>
      <c r="D4143" s="627"/>
    </row>
    <row r="4144" spans="1:4" ht="15">
      <c r="A4144" s="632"/>
      <c r="B4144" s="633"/>
      <c r="C4144" s="634"/>
      <c r="D4144" s="627"/>
    </row>
    <row r="4145" spans="1:4" ht="15">
      <c r="A4145" s="632"/>
      <c r="B4145" s="633"/>
      <c r="C4145" s="634"/>
      <c r="D4145" s="627"/>
    </row>
    <row r="4146" spans="1:4" ht="15">
      <c r="A4146" s="632"/>
      <c r="B4146" s="633"/>
      <c r="C4146" s="634"/>
      <c r="D4146" s="627"/>
    </row>
    <row r="4147" spans="1:4" ht="15">
      <c r="A4147" s="632"/>
      <c r="B4147" s="633"/>
      <c r="C4147" s="634"/>
      <c r="D4147" s="627"/>
    </row>
    <row r="4148" spans="1:4" ht="15">
      <c r="A4148" s="632"/>
      <c r="B4148" s="633"/>
      <c r="C4148" s="634"/>
      <c r="D4148" s="627"/>
    </row>
    <row r="4149" spans="1:4" ht="15">
      <c r="A4149" s="632"/>
      <c r="B4149" s="633"/>
      <c r="C4149" s="634"/>
      <c r="D4149" s="627"/>
    </row>
    <row r="4150" spans="1:4" ht="15">
      <c r="A4150" s="632"/>
      <c r="B4150" s="633"/>
      <c r="C4150" s="634"/>
      <c r="D4150" s="627"/>
    </row>
    <row r="4151" spans="1:4" ht="15">
      <c r="A4151" s="632"/>
      <c r="B4151" s="633"/>
      <c r="C4151" s="634"/>
      <c r="D4151" s="627"/>
    </row>
    <row r="4152" spans="1:4" ht="15">
      <c r="A4152" s="632"/>
      <c r="B4152" s="633"/>
      <c r="C4152" s="634"/>
      <c r="D4152" s="627"/>
    </row>
    <row r="4153" spans="1:4" ht="15">
      <c r="A4153" s="632"/>
      <c r="B4153" s="633"/>
      <c r="C4153" s="634"/>
      <c r="D4153" s="627"/>
    </row>
    <row r="4154" spans="1:4" ht="15">
      <c r="A4154" s="632"/>
      <c r="B4154" s="633"/>
      <c r="C4154" s="634"/>
      <c r="D4154" s="627"/>
    </row>
    <row r="4155" spans="1:4" ht="15">
      <c r="A4155" s="632"/>
      <c r="B4155" s="633"/>
      <c r="C4155" s="634"/>
      <c r="D4155" s="627"/>
    </row>
    <row r="4156" spans="1:4" ht="15">
      <c r="A4156" s="632"/>
      <c r="B4156" s="633"/>
      <c r="C4156" s="634"/>
      <c r="D4156" s="627"/>
    </row>
    <row r="4157" spans="1:4" ht="15">
      <c r="A4157" s="632"/>
      <c r="B4157" s="633"/>
      <c r="C4157" s="634"/>
      <c r="D4157" s="627"/>
    </row>
    <row r="4158" spans="1:4" ht="15">
      <c r="A4158" s="632"/>
      <c r="B4158" s="633"/>
      <c r="C4158" s="634"/>
      <c r="D4158" s="627"/>
    </row>
    <row r="4159" spans="1:4" ht="15">
      <c r="A4159" s="632"/>
      <c r="B4159" s="633"/>
      <c r="C4159" s="634"/>
      <c r="D4159" s="627"/>
    </row>
    <row r="4160" spans="1:4" ht="15">
      <c r="A4160" s="632"/>
      <c r="B4160" s="633"/>
      <c r="C4160" s="634"/>
      <c r="D4160" s="627"/>
    </row>
    <row r="4161" spans="1:4" ht="15">
      <c r="A4161" s="632"/>
      <c r="B4161" s="633"/>
      <c r="C4161" s="634"/>
      <c r="D4161" s="627"/>
    </row>
    <row r="4162" spans="1:4" ht="15">
      <c r="A4162" s="632"/>
      <c r="B4162" s="633"/>
      <c r="C4162" s="634"/>
      <c r="D4162" s="627"/>
    </row>
    <row r="4163" spans="1:4" ht="15">
      <c r="A4163" s="632"/>
      <c r="B4163" s="633"/>
      <c r="C4163" s="634"/>
      <c r="D4163" s="627"/>
    </row>
    <row r="4164" spans="1:4" ht="15">
      <c r="A4164" s="632"/>
      <c r="B4164" s="633"/>
      <c r="C4164" s="634"/>
      <c r="D4164" s="627"/>
    </row>
    <row r="4165" spans="1:4" ht="15">
      <c r="A4165" s="632"/>
      <c r="B4165" s="633"/>
      <c r="C4165" s="634"/>
      <c r="D4165" s="627"/>
    </row>
    <row r="4166" spans="1:4" ht="15">
      <c r="A4166" s="632"/>
      <c r="B4166" s="633"/>
      <c r="C4166" s="634"/>
      <c r="D4166" s="627"/>
    </row>
    <row r="4167" spans="1:4" ht="15">
      <c r="A4167" s="632"/>
      <c r="B4167" s="633"/>
      <c r="C4167" s="634"/>
      <c r="D4167" s="627"/>
    </row>
    <row r="4168" spans="1:4" ht="15">
      <c r="A4168" s="632"/>
      <c r="B4168" s="633"/>
      <c r="C4168" s="634"/>
      <c r="D4168" s="627"/>
    </row>
    <row r="4169" spans="1:4" ht="15">
      <c r="A4169" s="632"/>
      <c r="B4169" s="633"/>
      <c r="C4169" s="634"/>
      <c r="D4169" s="627"/>
    </row>
    <row r="4170" spans="1:4" ht="15">
      <c r="A4170" s="632"/>
      <c r="B4170" s="633"/>
      <c r="C4170" s="634"/>
      <c r="D4170" s="627"/>
    </row>
    <row r="4171" spans="1:4" ht="15">
      <c r="A4171" s="632"/>
      <c r="B4171" s="633"/>
      <c r="C4171" s="634"/>
      <c r="D4171" s="627"/>
    </row>
    <row r="4172" spans="1:4" ht="15">
      <c r="A4172" s="632"/>
      <c r="B4172" s="633"/>
      <c r="C4172" s="634"/>
      <c r="D4172" s="627"/>
    </row>
    <row r="4173" spans="1:4" ht="15">
      <c r="A4173" s="632"/>
      <c r="B4173" s="633"/>
      <c r="C4173" s="634"/>
      <c r="D4173" s="627"/>
    </row>
    <row r="4174" spans="1:4" ht="15">
      <c r="A4174" s="632"/>
      <c r="B4174" s="633"/>
      <c r="C4174" s="634"/>
      <c r="D4174" s="627"/>
    </row>
    <row r="4175" spans="1:4" ht="15">
      <c r="A4175" s="632"/>
      <c r="B4175" s="633"/>
      <c r="C4175" s="634"/>
      <c r="D4175" s="627"/>
    </row>
    <row r="4176" spans="1:4" ht="15">
      <c r="A4176" s="632"/>
      <c r="B4176" s="633"/>
      <c r="C4176" s="634"/>
      <c r="D4176" s="627"/>
    </row>
    <row r="4177" spans="1:4" ht="15">
      <c r="A4177" s="632"/>
      <c r="B4177" s="633"/>
      <c r="C4177" s="634"/>
      <c r="D4177" s="627"/>
    </row>
    <row r="4178" spans="1:4" ht="15">
      <c r="A4178" s="632"/>
      <c r="B4178" s="633"/>
      <c r="C4178" s="634"/>
      <c r="D4178" s="627"/>
    </row>
    <row r="4179" spans="1:4" ht="15">
      <c r="A4179" s="632"/>
      <c r="B4179" s="633"/>
      <c r="C4179" s="634"/>
      <c r="D4179" s="627"/>
    </row>
    <row r="4180" spans="1:4" ht="15">
      <c r="A4180" s="632"/>
      <c r="B4180" s="633"/>
      <c r="C4180" s="634"/>
      <c r="D4180" s="627"/>
    </row>
    <row r="4181" spans="1:4" ht="15">
      <c r="A4181" s="632"/>
      <c r="B4181" s="633"/>
      <c r="C4181" s="634"/>
      <c r="D4181" s="627"/>
    </row>
    <row r="4182" spans="1:4" ht="15">
      <c r="A4182" s="632"/>
      <c r="B4182" s="633"/>
      <c r="C4182" s="634"/>
      <c r="D4182" s="627"/>
    </row>
    <row r="4183" spans="1:4" ht="15">
      <c r="A4183" s="632"/>
      <c r="B4183" s="633"/>
      <c r="C4183" s="634"/>
      <c r="D4183" s="627"/>
    </row>
    <row r="4184" spans="1:4" ht="15">
      <c r="A4184" s="632"/>
      <c r="B4184" s="633"/>
      <c r="C4184" s="634"/>
      <c r="D4184" s="627"/>
    </row>
    <row r="4185" spans="1:4" ht="15">
      <c r="A4185" s="632"/>
      <c r="B4185" s="633"/>
      <c r="C4185" s="634"/>
      <c r="D4185" s="627"/>
    </row>
    <row r="4186" spans="1:4" ht="15">
      <c r="A4186" s="632"/>
      <c r="B4186" s="633"/>
      <c r="C4186" s="634"/>
      <c r="D4186" s="627"/>
    </row>
    <row r="4187" spans="1:4" ht="15">
      <c r="A4187" s="632"/>
      <c r="B4187" s="633"/>
      <c r="C4187" s="634"/>
      <c r="D4187" s="627"/>
    </row>
    <row r="4188" spans="1:4" ht="15">
      <c r="A4188" s="632"/>
      <c r="B4188" s="633"/>
      <c r="C4188" s="634"/>
      <c r="D4188" s="627"/>
    </row>
    <row r="4189" spans="1:4" ht="15">
      <c r="A4189" s="632"/>
      <c r="B4189" s="633"/>
      <c r="C4189" s="634"/>
      <c r="D4189" s="627"/>
    </row>
    <row r="4190" spans="1:4" ht="15">
      <c r="A4190" s="632"/>
      <c r="B4190" s="633"/>
      <c r="C4190" s="634"/>
      <c r="D4190" s="627"/>
    </row>
    <row r="4191" spans="1:4" ht="15">
      <c r="A4191" s="632"/>
      <c r="B4191" s="633"/>
      <c r="C4191" s="634"/>
      <c r="D4191" s="627"/>
    </row>
    <row r="4192" spans="1:4" ht="15">
      <c r="A4192" s="632"/>
      <c r="B4192" s="633"/>
      <c r="C4192" s="634"/>
      <c r="D4192" s="627"/>
    </row>
    <row r="4193" spans="1:4" ht="15">
      <c r="A4193" s="632"/>
      <c r="B4193" s="633"/>
      <c r="C4193" s="634"/>
      <c r="D4193" s="627"/>
    </row>
    <row r="4194" spans="1:4" ht="15">
      <c r="A4194" s="632"/>
      <c r="B4194" s="633"/>
      <c r="C4194" s="634"/>
      <c r="D4194" s="627"/>
    </row>
    <row r="4195" spans="1:4" ht="15">
      <c r="A4195" s="632"/>
      <c r="B4195" s="633"/>
      <c r="C4195" s="634"/>
      <c r="D4195" s="627"/>
    </row>
    <row r="4196" spans="1:4" ht="15">
      <c r="A4196" s="632"/>
      <c r="B4196" s="633"/>
      <c r="C4196" s="634"/>
      <c r="D4196" s="627"/>
    </row>
    <row r="4197" spans="1:4" ht="15">
      <c r="A4197" s="632"/>
      <c r="B4197" s="633"/>
      <c r="C4197" s="634"/>
      <c r="D4197" s="627"/>
    </row>
    <row r="4198" spans="1:4" ht="15">
      <c r="A4198" s="632"/>
      <c r="B4198" s="633"/>
      <c r="C4198" s="634"/>
      <c r="D4198" s="627"/>
    </row>
    <row r="4199" spans="1:4" ht="15">
      <c r="A4199" s="632"/>
      <c r="B4199" s="633"/>
      <c r="C4199" s="634"/>
      <c r="D4199" s="627"/>
    </row>
    <row r="4200" spans="1:4" ht="15">
      <c r="A4200" s="632"/>
      <c r="B4200" s="633"/>
      <c r="C4200" s="634"/>
      <c r="D4200" s="627"/>
    </row>
    <row r="4201" spans="1:4" ht="15">
      <c r="A4201" s="632"/>
      <c r="B4201" s="633"/>
      <c r="C4201" s="634"/>
      <c r="D4201" s="627"/>
    </row>
    <row r="4202" spans="1:4" ht="15">
      <c r="A4202" s="632"/>
      <c r="B4202" s="633"/>
      <c r="C4202" s="634"/>
      <c r="D4202" s="627"/>
    </row>
    <row r="4203" spans="1:4" ht="15">
      <c r="A4203" s="632"/>
      <c r="B4203" s="633"/>
      <c r="C4203" s="634"/>
      <c r="D4203" s="627"/>
    </row>
    <row r="4204" spans="1:4" ht="15">
      <c r="A4204" s="632"/>
      <c r="B4204" s="633"/>
      <c r="C4204" s="634"/>
      <c r="D4204" s="627"/>
    </row>
    <row r="4205" spans="1:4" ht="15">
      <c r="A4205" s="632"/>
      <c r="B4205" s="633"/>
      <c r="C4205" s="634"/>
      <c r="D4205" s="627"/>
    </row>
    <row r="4206" spans="1:4" ht="15">
      <c r="A4206" s="632"/>
      <c r="B4206" s="633"/>
      <c r="C4206" s="634"/>
      <c r="D4206" s="627"/>
    </row>
    <row r="4207" spans="1:4" ht="15">
      <c r="A4207" s="632"/>
      <c r="B4207" s="633"/>
      <c r="C4207" s="634"/>
      <c r="D4207" s="627"/>
    </row>
    <row r="4208" spans="1:4" ht="15">
      <c r="A4208" s="632"/>
      <c r="B4208" s="633"/>
      <c r="C4208" s="634"/>
      <c r="D4208" s="627"/>
    </row>
    <row r="4209" spans="1:4" ht="15">
      <c r="A4209" s="632"/>
      <c r="B4209" s="633"/>
      <c r="C4209" s="634"/>
      <c r="D4209" s="627"/>
    </row>
    <row r="4210" spans="1:4" ht="15">
      <c r="A4210" s="632"/>
      <c r="B4210" s="633"/>
      <c r="C4210" s="634"/>
      <c r="D4210" s="627"/>
    </row>
    <row r="4211" spans="1:4" ht="15">
      <c r="A4211" s="632"/>
      <c r="B4211" s="633"/>
      <c r="C4211" s="634"/>
      <c r="D4211" s="627"/>
    </row>
    <row r="4212" spans="1:4" ht="15">
      <c r="A4212" s="632"/>
      <c r="B4212" s="633"/>
      <c r="C4212" s="634"/>
      <c r="D4212" s="627"/>
    </row>
    <row r="4213" spans="1:4" ht="15">
      <c r="A4213" s="632"/>
      <c r="B4213" s="633"/>
      <c r="C4213" s="634"/>
      <c r="D4213" s="627"/>
    </row>
    <row r="4214" spans="1:4" ht="15">
      <c r="A4214" s="632"/>
      <c r="B4214" s="633"/>
      <c r="C4214" s="634"/>
      <c r="D4214" s="627"/>
    </row>
    <row r="4215" spans="1:4" ht="15">
      <c r="A4215" s="632"/>
      <c r="B4215" s="633"/>
      <c r="C4215" s="634"/>
      <c r="D4215" s="627"/>
    </row>
    <row r="4216" spans="1:4" ht="15">
      <c r="A4216" s="632"/>
      <c r="B4216" s="633"/>
      <c r="C4216" s="634"/>
      <c r="D4216" s="627"/>
    </row>
    <row r="4217" spans="1:4" ht="15">
      <c r="A4217" s="632"/>
      <c r="B4217" s="633"/>
      <c r="C4217" s="634"/>
      <c r="D4217" s="627"/>
    </row>
    <row r="4218" spans="1:4" ht="15">
      <c r="A4218" s="632"/>
      <c r="B4218" s="633"/>
      <c r="C4218" s="634"/>
      <c r="D4218" s="627"/>
    </row>
    <row r="4219" spans="1:4" ht="15">
      <c r="A4219" s="632"/>
      <c r="B4219" s="633"/>
      <c r="C4219" s="634"/>
      <c r="D4219" s="627"/>
    </row>
    <row r="4220" spans="1:4" ht="15">
      <c r="A4220" s="632"/>
      <c r="B4220" s="633"/>
      <c r="C4220" s="634"/>
      <c r="D4220" s="627"/>
    </row>
    <row r="4221" spans="1:4" ht="15">
      <c r="A4221" s="632"/>
      <c r="B4221" s="633"/>
      <c r="C4221" s="634"/>
      <c r="D4221" s="627"/>
    </row>
    <row r="4222" spans="1:4" ht="15">
      <c r="A4222" s="632"/>
      <c r="B4222" s="633"/>
      <c r="C4222" s="634"/>
      <c r="D4222" s="627"/>
    </row>
    <row r="4223" spans="1:4" ht="15">
      <c r="A4223" s="632"/>
      <c r="B4223" s="633"/>
      <c r="C4223" s="634"/>
      <c r="D4223" s="627"/>
    </row>
    <row r="4224" spans="1:4" ht="15">
      <c r="A4224" s="632"/>
      <c r="B4224" s="633"/>
      <c r="C4224" s="634"/>
      <c r="D4224" s="627"/>
    </row>
    <row r="4225" spans="1:4" ht="15">
      <c r="A4225" s="632"/>
      <c r="B4225" s="633"/>
      <c r="C4225" s="634"/>
      <c r="D4225" s="627"/>
    </row>
    <row r="4226" spans="1:4" ht="15">
      <c r="A4226" s="632"/>
      <c r="B4226" s="633"/>
      <c r="C4226" s="634"/>
      <c r="D4226" s="627"/>
    </row>
    <row r="4227" spans="1:4" ht="15">
      <c r="A4227" s="632"/>
      <c r="B4227" s="633"/>
      <c r="C4227" s="634"/>
      <c r="D4227" s="627"/>
    </row>
    <row r="4228" spans="1:4" ht="15">
      <c r="A4228" s="632"/>
      <c r="B4228" s="633"/>
      <c r="C4228" s="634"/>
      <c r="D4228" s="627"/>
    </row>
    <row r="4229" spans="1:4" ht="15">
      <c r="A4229" s="632"/>
      <c r="B4229" s="633"/>
      <c r="C4229" s="634"/>
      <c r="D4229" s="627"/>
    </row>
    <row r="4230" spans="1:4" ht="15">
      <c r="A4230" s="632"/>
      <c r="B4230" s="633"/>
      <c r="C4230" s="634"/>
      <c r="D4230" s="627"/>
    </row>
    <row r="4231" spans="1:4" ht="15">
      <c r="A4231" s="632"/>
      <c r="B4231" s="633"/>
      <c r="C4231" s="634"/>
      <c r="D4231" s="627"/>
    </row>
    <row r="4232" spans="1:4" ht="15">
      <c r="A4232" s="632"/>
      <c r="B4232" s="633"/>
      <c r="C4232" s="634"/>
      <c r="D4232" s="627"/>
    </row>
    <row r="4233" spans="1:4" ht="15">
      <c r="A4233" s="632"/>
      <c r="B4233" s="633"/>
      <c r="C4233" s="634"/>
      <c r="D4233" s="627"/>
    </row>
    <row r="4234" spans="1:4" ht="15">
      <c r="A4234" s="632"/>
      <c r="B4234" s="633"/>
      <c r="C4234" s="634"/>
      <c r="D4234" s="627"/>
    </row>
    <row r="4235" spans="1:4" ht="15">
      <c r="A4235" s="632"/>
      <c r="B4235" s="633"/>
      <c r="C4235" s="634"/>
      <c r="D4235" s="627"/>
    </row>
    <row r="4236" spans="1:4" ht="15">
      <c r="A4236" s="632"/>
      <c r="B4236" s="633"/>
      <c r="C4236" s="634"/>
      <c r="D4236" s="627"/>
    </row>
    <row r="4237" spans="1:4" ht="15">
      <c r="A4237" s="632"/>
      <c r="B4237" s="633"/>
      <c r="C4237" s="634"/>
      <c r="D4237" s="627"/>
    </row>
    <row r="4238" spans="1:4" ht="15">
      <c r="A4238" s="632"/>
      <c r="B4238" s="633"/>
      <c r="C4238" s="634"/>
      <c r="D4238" s="627"/>
    </row>
    <row r="4239" spans="1:4" ht="15">
      <c r="A4239" s="632"/>
      <c r="B4239" s="633"/>
      <c r="C4239" s="634"/>
      <c r="D4239" s="627"/>
    </row>
    <row r="4240" spans="1:4" ht="15">
      <c r="A4240" s="632"/>
      <c r="B4240" s="633"/>
      <c r="C4240" s="634"/>
      <c r="D4240" s="627"/>
    </row>
    <row r="4241" spans="1:4" ht="15">
      <c r="A4241" s="632"/>
      <c r="B4241" s="633"/>
      <c r="C4241" s="634"/>
      <c r="D4241" s="627"/>
    </row>
    <row r="4242" spans="1:4" ht="15">
      <c r="A4242" s="632"/>
      <c r="B4242" s="633"/>
      <c r="C4242" s="634"/>
      <c r="D4242" s="627"/>
    </row>
    <row r="4243" spans="1:4" ht="15">
      <c r="A4243" s="632"/>
      <c r="B4243" s="633"/>
      <c r="C4243" s="634"/>
      <c r="D4243" s="627"/>
    </row>
    <row r="4244" spans="1:4" ht="15">
      <c r="A4244" s="632"/>
      <c r="B4244" s="633"/>
      <c r="C4244" s="634"/>
      <c r="D4244" s="627"/>
    </row>
    <row r="4245" spans="1:4" ht="15">
      <c r="A4245" s="632"/>
      <c r="B4245" s="633"/>
      <c r="C4245" s="634"/>
      <c r="D4245" s="627"/>
    </row>
    <row r="4246" spans="1:4" ht="15">
      <c r="A4246" s="632"/>
      <c r="B4246" s="633"/>
      <c r="C4246" s="634"/>
      <c r="D4246" s="627"/>
    </row>
    <row r="4247" spans="1:4" ht="15">
      <c r="A4247" s="632"/>
      <c r="B4247" s="633"/>
      <c r="C4247" s="634"/>
      <c r="D4247" s="627"/>
    </row>
    <row r="4248" spans="1:4" ht="15">
      <c r="A4248" s="632"/>
      <c r="B4248" s="633"/>
      <c r="C4248" s="634"/>
      <c r="D4248" s="627"/>
    </row>
    <row r="4249" spans="1:4" ht="15">
      <c r="A4249" s="632"/>
      <c r="B4249" s="633"/>
      <c r="C4249" s="634"/>
      <c r="D4249" s="627"/>
    </row>
    <row r="4250" spans="1:4" ht="15">
      <c r="A4250" s="632"/>
      <c r="B4250" s="633"/>
      <c r="C4250" s="634"/>
      <c r="D4250" s="627"/>
    </row>
    <row r="4251" spans="1:4" ht="15">
      <c r="A4251" s="632"/>
      <c r="B4251" s="633"/>
      <c r="C4251" s="634"/>
      <c r="D4251" s="627"/>
    </row>
    <row r="4252" spans="1:4" ht="15">
      <c r="A4252" s="632"/>
      <c r="B4252" s="633"/>
      <c r="C4252" s="634"/>
      <c r="D4252" s="627"/>
    </row>
    <row r="4253" spans="1:4" ht="15">
      <c r="A4253" s="632"/>
      <c r="B4253" s="633"/>
      <c r="C4253" s="634"/>
      <c r="D4253" s="627"/>
    </row>
    <row r="4254" spans="1:4" ht="15">
      <c r="A4254" s="632"/>
      <c r="B4254" s="633"/>
      <c r="C4254" s="634"/>
      <c r="D4254" s="627"/>
    </row>
    <row r="4255" spans="1:4" ht="15">
      <c r="A4255" s="632"/>
      <c r="B4255" s="633"/>
      <c r="C4255" s="634"/>
      <c r="D4255" s="627"/>
    </row>
    <row r="4256" spans="1:4" ht="15">
      <c r="A4256" s="632"/>
      <c r="B4256" s="633"/>
      <c r="C4256" s="634"/>
      <c r="D4256" s="627"/>
    </row>
    <row r="4257" spans="1:4" ht="15">
      <c r="A4257" s="632"/>
      <c r="B4257" s="633"/>
      <c r="C4257" s="634"/>
      <c r="D4257" s="627"/>
    </row>
    <row r="4258" spans="1:4" ht="15">
      <c r="A4258" s="632"/>
      <c r="B4258" s="633"/>
      <c r="C4258" s="634"/>
      <c r="D4258" s="627"/>
    </row>
    <row r="4259" spans="1:4" ht="15">
      <c r="A4259" s="632"/>
      <c r="B4259" s="633"/>
      <c r="C4259" s="634"/>
      <c r="D4259" s="627"/>
    </row>
    <row r="4260" spans="1:4" ht="15">
      <c r="A4260" s="632"/>
      <c r="B4260" s="633"/>
      <c r="C4260" s="634"/>
      <c r="D4260" s="627"/>
    </row>
    <row r="4261" spans="1:4" ht="15">
      <c r="A4261" s="632"/>
      <c r="B4261" s="633"/>
      <c r="C4261" s="634"/>
      <c r="D4261" s="627"/>
    </row>
    <row r="4262" spans="1:4" ht="15">
      <c r="A4262" s="632"/>
      <c r="B4262" s="633"/>
      <c r="C4262" s="634"/>
      <c r="D4262" s="627"/>
    </row>
    <row r="4263" spans="1:4" ht="15">
      <c r="A4263" s="632"/>
      <c r="B4263" s="633"/>
      <c r="C4263" s="634"/>
      <c r="D4263" s="627"/>
    </row>
    <row r="4264" spans="1:4" ht="15">
      <c r="A4264" s="632"/>
      <c r="B4264" s="633"/>
      <c r="C4264" s="634"/>
      <c r="D4264" s="627"/>
    </row>
    <row r="4265" spans="1:4" ht="15">
      <c r="A4265" s="632"/>
      <c r="B4265" s="633"/>
      <c r="C4265" s="634"/>
      <c r="D4265" s="627"/>
    </row>
    <row r="4266" spans="1:4" ht="15">
      <c r="A4266" s="632"/>
      <c r="B4266" s="633"/>
      <c r="C4266" s="634"/>
      <c r="D4266" s="627"/>
    </row>
    <row r="4267" spans="1:4" ht="15">
      <c r="A4267" s="632"/>
      <c r="B4267" s="633"/>
      <c r="C4267" s="634"/>
      <c r="D4267" s="627"/>
    </row>
    <row r="4268" spans="1:4" ht="15">
      <c r="A4268" s="632"/>
      <c r="B4268" s="633"/>
      <c r="C4268" s="634"/>
      <c r="D4268" s="627"/>
    </row>
    <row r="4269" spans="1:4" ht="15">
      <c r="A4269" s="632"/>
      <c r="B4269" s="633"/>
      <c r="C4269" s="634"/>
      <c r="D4269" s="627"/>
    </row>
    <row r="4270" spans="1:4" ht="15">
      <c r="A4270" s="632"/>
      <c r="B4270" s="633"/>
      <c r="C4270" s="634"/>
      <c r="D4270" s="627"/>
    </row>
    <row r="4271" spans="1:4" ht="15">
      <c r="A4271" s="632"/>
      <c r="B4271" s="633"/>
      <c r="C4271" s="634"/>
      <c r="D4271" s="627"/>
    </row>
    <row r="4272" spans="1:4" ht="15">
      <c r="A4272" s="632"/>
      <c r="B4272" s="633"/>
      <c r="C4272" s="634"/>
      <c r="D4272" s="627"/>
    </row>
    <row r="4273" spans="1:4" ht="15">
      <c r="A4273" s="632"/>
      <c r="B4273" s="633"/>
      <c r="C4273" s="634"/>
      <c r="D4273" s="627"/>
    </row>
    <row r="4274" spans="1:4" ht="15">
      <c r="A4274" s="632"/>
      <c r="B4274" s="633"/>
      <c r="C4274" s="634"/>
      <c r="D4274" s="627"/>
    </row>
    <row r="4275" spans="1:4" ht="15">
      <c r="A4275" s="632"/>
      <c r="B4275" s="633"/>
      <c r="C4275" s="634"/>
      <c r="D4275" s="627"/>
    </row>
    <row r="4276" spans="1:4" ht="15">
      <c r="A4276" s="632"/>
      <c r="B4276" s="633"/>
      <c r="C4276" s="634"/>
      <c r="D4276" s="627"/>
    </row>
    <row r="4277" spans="1:4" ht="15">
      <c r="A4277" s="632"/>
      <c r="B4277" s="633"/>
      <c r="C4277" s="634"/>
      <c r="D4277" s="627"/>
    </row>
    <row r="4278" spans="1:4" ht="15">
      <c r="A4278" s="632"/>
      <c r="B4278" s="633"/>
      <c r="C4278" s="634"/>
      <c r="D4278" s="627"/>
    </row>
    <row r="4279" spans="1:4" ht="15">
      <c r="A4279" s="632"/>
      <c r="B4279" s="633"/>
      <c r="C4279" s="634"/>
      <c r="D4279" s="627"/>
    </row>
    <row r="4280" spans="1:4" ht="15">
      <c r="A4280" s="632"/>
      <c r="B4280" s="633"/>
      <c r="C4280" s="634"/>
      <c r="D4280" s="627"/>
    </row>
    <row r="4281" spans="1:4" ht="15">
      <c r="A4281" s="632"/>
      <c r="B4281" s="633"/>
      <c r="C4281" s="634"/>
      <c r="D4281" s="627"/>
    </row>
    <row r="4282" spans="1:4" ht="15">
      <c r="A4282" s="632"/>
      <c r="B4282" s="633"/>
      <c r="C4282" s="634"/>
      <c r="D4282" s="627"/>
    </row>
    <row r="4283" spans="1:4" ht="15">
      <c r="A4283" s="632"/>
      <c r="B4283" s="633"/>
      <c r="C4283" s="634"/>
      <c r="D4283" s="627"/>
    </row>
    <row r="4284" spans="1:4" ht="15">
      <c r="A4284" s="632"/>
      <c r="B4284" s="633"/>
      <c r="C4284" s="634"/>
      <c r="D4284" s="627"/>
    </row>
    <row r="4285" spans="1:4" ht="15">
      <c r="A4285" s="632"/>
      <c r="B4285" s="633"/>
      <c r="C4285" s="634"/>
      <c r="D4285" s="627"/>
    </row>
    <row r="4286" spans="1:4" ht="15">
      <c r="A4286" s="632"/>
      <c r="B4286" s="633"/>
      <c r="C4286" s="634"/>
      <c r="D4286" s="627"/>
    </row>
    <row r="4287" spans="1:4" ht="15">
      <c r="A4287" s="632"/>
      <c r="B4287" s="633"/>
      <c r="C4287" s="634"/>
      <c r="D4287" s="627"/>
    </row>
    <row r="4288" spans="1:4" ht="15">
      <c r="A4288" s="632"/>
      <c r="B4288" s="633"/>
      <c r="C4288" s="634"/>
      <c r="D4288" s="627"/>
    </row>
    <row r="4289" spans="1:4" ht="15">
      <c r="A4289" s="632"/>
      <c r="B4289" s="633"/>
      <c r="C4289" s="634"/>
      <c r="D4289" s="627"/>
    </row>
    <row r="4290" spans="1:4" ht="15">
      <c r="A4290" s="632"/>
      <c r="B4290" s="633"/>
      <c r="C4290" s="634"/>
      <c r="D4290" s="627"/>
    </row>
    <row r="4291" spans="1:4" ht="15">
      <c r="A4291" s="632"/>
      <c r="B4291" s="633"/>
      <c r="C4291" s="634"/>
      <c r="D4291" s="627"/>
    </row>
    <row r="4292" spans="1:4" ht="15">
      <c r="A4292" s="632"/>
      <c r="B4292" s="633"/>
      <c r="C4292" s="634"/>
      <c r="D4292" s="627"/>
    </row>
    <row r="4293" spans="1:4" ht="15">
      <c r="A4293" s="632"/>
      <c r="B4293" s="633"/>
      <c r="C4293" s="634"/>
      <c r="D4293" s="627"/>
    </row>
    <row r="4294" spans="1:4" ht="15">
      <c r="A4294" s="632"/>
      <c r="B4294" s="633"/>
      <c r="C4294" s="634"/>
      <c r="D4294" s="627"/>
    </row>
    <row r="4295" spans="1:4" ht="15">
      <c r="A4295" s="632"/>
      <c r="B4295" s="633"/>
      <c r="C4295" s="634"/>
      <c r="D4295" s="627"/>
    </row>
    <row r="4296" spans="1:4" ht="15">
      <c r="A4296" s="632"/>
      <c r="B4296" s="633"/>
      <c r="C4296" s="634"/>
      <c r="D4296" s="627"/>
    </row>
    <row r="4297" spans="1:4" ht="15">
      <c r="A4297" s="632"/>
      <c r="B4297" s="633"/>
      <c r="C4297" s="634"/>
      <c r="D4297" s="627"/>
    </row>
    <row r="4298" spans="1:4" ht="15">
      <c r="A4298" s="632"/>
      <c r="B4298" s="633"/>
      <c r="C4298" s="634"/>
      <c r="D4298" s="627"/>
    </row>
    <row r="4299" spans="1:4" ht="15">
      <c r="A4299" s="632"/>
      <c r="B4299" s="633"/>
      <c r="C4299" s="634"/>
      <c r="D4299" s="627"/>
    </row>
    <row r="4300" spans="1:4" ht="15">
      <c r="A4300" s="632"/>
      <c r="B4300" s="633"/>
      <c r="C4300" s="634"/>
      <c r="D4300" s="627"/>
    </row>
    <row r="4301" spans="1:4" ht="15">
      <c r="A4301" s="632"/>
      <c r="B4301" s="633"/>
      <c r="C4301" s="634"/>
      <c r="D4301" s="627"/>
    </row>
    <row r="4302" spans="1:4" ht="15">
      <c r="A4302" s="632"/>
      <c r="B4302" s="633"/>
      <c r="C4302" s="634"/>
      <c r="D4302" s="627"/>
    </row>
    <row r="4303" spans="1:4" ht="15">
      <c r="A4303" s="632"/>
      <c r="B4303" s="633"/>
      <c r="C4303" s="634"/>
      <c r="D4303" s="627"/>
    </row>
    <row r="4304" spans="1:4" ht="15">
      <c r="A4304" s="632"/>
      <c r="B4304" s="633"/>
      <c r="C4304" s="634"/>
      <c r="D4304" s="627"/>
    </row>
    <row r="4305" spans="1:4" ht="15">
      <c r="A4305" s="632"/>
      <c r="B4305" s="633"/>
      <c r="C4305" s="634"/>
      <c r="D4305" s="627"/>
    </row>
    <row r="4306" spans="1:4" ht="15">
      <c r="A4306" s="632"/>
      <c r="B4306" s="633"/>
      <c r="C4306" s="634"/>
      <c r="D4306" s="627"/>
    </row>
    <row r="4307" spans="1:4" ht="15">
      <c r="A4307" s="632"/>
      <c r="B4307" s="633"/>
      <c r="C4307" s="634"/>
      <c r="D4307" s="627"/>
    </row>
    <row r="4308" spans="1:4" ht="15">
      <c r="A4308" s="632"/>
      <c r="B4308" s="633"/>
      <c r="C4308" s="634"/>
      <c r="D4308" s="627"/>
    </row>
    <row r="4309" spans="1:4" ht="15">
      <c r="A4309" s="632"/>
      <c r="B4309" s="633"/>
      <c r="C4309" s="634"/>
      <c r="D4309" s="627"/>
    </row>
    <row r="4310" spans="1:4" ht="15">
      <c r="A4310" s="632"/>
      <c r="B4310" s="633"/>
      <c r="C4310" s="634"/>
      <c r="D4310" s="627"/>
    </row>
    <row r="4311" spans="1:4" ht="15">
      <c r="A4311" s="632"/>
      <c r="B4311" s="633"/>
      <c r="C4311" s="634"/>
      <c r="D4311" s="627"/>
    </row>
    <row r="4312" spans="1:4" ht="15">
      <c r="A4312" s="632"/>
      <c r="B4312" s="633"/>
      <c r="C4312" s="634"/>
      <c r="D4312" s="627"/>
    </row>
    <row r="4313" spans="1:4" ht="15">
      <c r="A4313" s="632"/>
      <c r="B4313" s="633"/>
      <c r="C4313" s="634"/>
      <c r="D4313" s="627"/>
    </row>
    <row r="4314" spans="1:4" ht="15">
      <c r="A4314" s="632"/>
      <c r="B4314" s="633"/>
      <c r="C4314" s="634"/>
      <c r="D4314" s="627"/>
    </row>
    <row r="4315" spans="1:4" ht="15">
      <c r="A4315" s="632"/>
      <c r="B4315" s="633"/>
      <c r="C4315" s="634"/>
      <c r="D4315" s="627"/>
    </row>
    <row r="4316" spans="1:4" ht="15">
      <c r="A4316" s="632"/>
      <c r="B4316" s="633"/>
      <c r="C4316" s="634"/>
      <c r="D4316" s="627"/>
    </row>
    <row r="4317" spans="1:4" ht="15">
      <c r="A4317" s="632"/>
      <c r="B4317" s="633"/>
      <c r="C4317" s="634"/>
      <c r="D4317" s="627"/>
    </row>
    <row r="4318" spans="1:4" ht="15">
      <c r="A4318" s="632"/>
      <c r="B4318" s="633"/>
      <c r="C4318" s="634"/>
      <c r="D4318" s="627"/>
    </row>
    <row r="4319" spans="1:4" ht="15">
      <c r="A4319" s="632"/>
      <c r="B4319" s="633"/>
      <c r="C4319" s="634"/>
      <c r="D4319" s="627"/>
    </row>
    <row r="4320" spans="1:4" ht="15">
      <c r="A4320" s="632"/>
      <c r="B4320" s="633"/>
      <c r="C4320" s="634"/>
      <c r="D4320" s="627"/>
    </row>
    <row r="4321" spans="1:4" ht="15">
      <c r="A4321" s="632"/>
      <c r="B4321" s="633"/>
      <c r="C4321" s="634"/>
      <c r="D4321" s="627"/>
    </row>
    <row r="4322" spans="1:4" ht="15">
      <c r="A4322" s="632"/>
      <c r="B4322" s="633"/>
      <c r="C4322" s="634"/>
      <c r="D4322" s="627"/>
    </row>
    <row r="4323" spans="1:4" ht="15">
      <c r="A4323" s="632"/>
      <c r="B4323" s="633"/>
      <c r="C4323" s="634"/>
      <c r="D4323" s="627"/>
    </row>
    <row r="4324" spans="1:4" ht="15">
      <c r="A4324" s="632"/>
      <c r="B4324" s="633"/>
      <c r="C4324" s="634"/>
      <c r="D4324" s="627"/>
    </row>
    <row r="4325" spans="1:4" ht="15">
      <c r="A4325" s="632"/>
      <c r="B4325" s="633"/>
      <c r="C4325" s="634"/>
      <c r="D4325" s="627"/>
    </row>
    <row r="4326" spans="1:4" ht="15">
      <c r="A4326" s="632"/>
      <c r="B4326" s="633"/>
      <c r="C4326" s="634"/>
      <c r="D4326" s="627"/>
    </row>
    <row r="4327" spans="1:4" ht="15">
      <c r="A4327" s="632"/>
      <c r="B4327" s="633"/>
      <c r="C4327" s="634"/>
      <c r="D4327" s="627"/>
    </row>
    <row r="4328" spans="1:4" ht="15">
      <c r="A4328" s="632"/>
      <c r="B4328" s="633"/>
      <c r="C4328" s="634"/>
      <c r="D4328" s="627"/>
    </row>
    <row r="4329" spans="1:4" ht="15">
      <c r="A4329" s="632"/>
      <c r="B4329" s="633"/>
      <c r="C4329" s="634"/>
      <c r="D4329" s="627"/>
    </row>
    <row r="4330" spans="1:4" ht="15">
      <c r="A4330" s="632"/>
      <c r="B4330" s="633"/>
      <c r="C4330" s="634"/>
      <c r="D4330" s="627"/>
    </row>
    <row r="4331" spans="1:4" ht="15">
      <c r="A4331" s="632"/>
      <c r="B4331" s="633"/>
      <c r="C4331" s="634"/>
      <c r="D4331" s="627"/>
    </row>
    <row r="4332" spans="1:4" ht="15">
      <c r="A4332" s="632"/>
      <c r="B4332" s="633"/>
      <c r="C4332" s="634"/>
      <c r="D4332" s="627"/>
    </row>
    <row r="4333" spans="1:4" ht="15">
      <c r="A4333" s="632"/>
      <c r="B4333" s="633"/>
      <c r="C4333" s="634"/>
      <c r="D4333" s="627"/>
    </row>
    <row r="4334" spans="1:4" ht="15">
      <c r="A4334" s="632"/>
      <c r="B4334" s="633"/>
      <c r="C4334" s="634"/>
      <c r="D4334" s="627"/>
    </row>
    <row r="4335" spans="1:4" ht="15">
      <c r="A4335" s="632"/>
      <c r="B4335" s="633"/>
      <c r="C4335" s="634"/>
      <c r="D4335" s="627"/>
    </row>
    <row r="4336" spans="1:4" ht="15">
      <c r="A4336" s="632"/>
      <c r="B4336" s="633"/>
      <c r="C4336" s="634"/>
      <c r="D4336" s="627"/>
    </row>
    <row r="4337" spans="1:4" ht="15">
      <c r="A4337" s="632"/>
      <c r="B4337" s="633"/>
      <c r="C4337" s="634"/>
      <c r="D4337" s="627"/>
    </row>
    <row r="4338" spans="1:4" ht="15">
      <c r="A4338" s="632"/>
      <c r="B4338" s="633"/>
      <c r="C4338" s="634"/>
      <c r="D4338" s="627"/>
    </row>
    <row r="4339" spans="1:4" ht="15">
      <c r="A4339" s="632"/>
      <c r="B4339" s="633"/>
      <c r="C4339" s="634"/>
      <c r="D4339" s="627"/>
    </row>
    <row r="4340" spans="1:4" ht="15">
      <c r="A4340" s="632"/>
      <c r="B4340" s="633"/>
      <c r="C4340" s="634"/>
      <c r="D4340" s="627"/>
    </row>
    <row r="4341" spans="1:4" ht="15">
      <c r="A4341" s="632"/>
      <c r="B4341" s="633"/>
      <c r="C4341" s="634"/>
      <c r="D4341" s="627"/>
    </row>
    <row r="4342" spans="1:4" ht="15">
      <c r="A4342" s="632"/>
      <c r="B4342" s="633"/>
      <c r="C4342" s="634"/>
      <c r="D4342" s="627"/>
    </row>
    <row r="4343" spans="1:4" ht="15">
      <c r="A4343" s="632"/>
      <c r="B4343" s="633"/>
      <c r="C4343" s="634"/>
      <c r="D4343" s="627"/>
    </row>
    <row r="4344" spans="1:4" ht="15">
      <c r="A4344" s="632"/>
      <c r="B4344" s="633"/>
      <c r="C4344" s="634"/>
      <c r="D4344" s="627"/>
    </row>
    <row r="4345" spans="1:4" ht="15">
      <c r="A4345" s="632"/>
      <c r="B4345" s="633"/>
      <c r="C4345" s="634"/>
      <c r="D4345" s="627"/>
    </row>
    <row r="4346" spans="1:4" ht="15">
      <c r="A4346" s="632"/>
      <c r="B4346" s="633"/>
      <c r="C4346" s="634"/>
      <c r="D4346" s="627"/>
    </row>
    <row r="4347" spans="1:4" ht="15">
      <c r="A4347" s="632"/>
      <c r="B4347" s="633"/>
      <c r="C4347" s="634"/>
      <c r="D4347" s="627"/>
    </row>
    <row r="4348" spans="1:4" ht="15">
      <c r="A4348" s="632"/>
      <c r="B4348" s="633"/>
      <c r="C4348" s="634"/>
      <c r="D4348" s="627"/>
    </row>
    <row r="4349" spans="1:4" ht="15">
      <c r="A4349" s="632"/>
      <c r="B4349" s="633"/>
      <c r="C4349" s="634"/>
      <c r="D4349" s="627"/>
    </row>
    <row r="4350" spans="1:4" ht="15">
      <c r="A4350" s="632"/>
      <c r="B4350" s="633"/>
      <c r="C4350" s="634"/>
      <c r="D4350" s="627"/>
    </row>
    <row r="4351" spans="1:4" ht="15">
      <c r="A4351" s="632"/>
      <c r="B4351" s="633"/>
      <c r="C4351" s="634"/>
      <c r="D4351" s="627"/>
    </row>
    <row r="4352" spans="1:4" ht="15">
      <c r="A4352" s="632"/>
      <c r="B4352" s="633"/>
      <c r="C4352" s="634"/>
      <c r="D4352" s="627"/>
    </row>
    <row r="4353" spans="1:4" ht="15">
      <c r="A4353" s="632"/>
      <c r="B4353" s="633"/>
      <c r="C4353" s="634"/>
      <c r="D4353" s="627"/>
    </row>
    <row r="4354" spans="1:4" ht="15">
      <c r="A4354" s="632"/>
      <c r="B4354" s="633"/>
      <c r="C4354" s="634"/>
      <c r="D4354" s="627"/>
    </row>
    <row r="4355" spans="1:4" ht="15">
      <c r="A4355" s="632"/>
      <c r="B4355" s="633"/>
      <c r="C4355" s="634"/>
      <c r="D4355" s="627"/>
    </row>
    <row r="4356" spans="1:4" ht="15">
      <c r="A4356" s="632"/>
      <c r="B4356" s="633"/>
      <c r="C4356" s="634"/>
      <c r="D4356" s="627"/>
    </row>
    <row r="4357" spans="1:4" ht="15">
      <c r="A4357" s="632"/>
      <c r="B4357" s="633"/>
      <c r="C4357" s="634"/>
      <c r="D4357" s="627"/>
    </row>
    <row r="4358" spans="1:4" ht="15">
      <c r="A4358" s="632"/>
      <c r="B4358" s="633"/>
      <c r="C4358" s="634"/>
      <c r="D4358" s="627"/>
    </row>
    <row r="4359" spans="1:4" ht="15">
      <c r="A4359" s="632"/>
      <c r="B4359" s="633"/>
      <c r="C4359" s="634"/>
      <c r="D4359" s="627"/>
    </row>
    <row r="4360" spans="1:4" ht="15">
      <c r="A4360" s="632"/>
      <c r="B4360" s="633"/>
      <c r="C4360" s="634"/>
      <c r="D4360" s="627"/>
    </row>
    <row r="4361" spans="1:4" ht="15">
      <c r="A4361" s="632"/>
      <c r="B4361" s="633"/>
      <c r="C4361" s="634"/>
      <c r="D4361" s="627"/>
    </row>
    <row r="4362" spans="1:4" ht="15">
      <c r="A4362" s="632"/>
      <c r="B4362" s="633"/>
      <c r="C4362" s="634"/>
      <c r="D4362" s="627"/>
    </row>
    <row r="4363" spans="1:4" ht="15">
      <c r="A4363" s="632"/>
      <c r="B4363" s="633"/>
      <c r="C4363" s="634"/>
      <c r="D4363" s="627"/>
    </row>
    <row r="4364" spans="1:4" ht="15">
      <c r="A4364" s="632"/>
      <c r="B4364" s="633"/>
      <c r="C4364" s="634"/>
      <c r="D4364" s="627"/>
    </row>
    <row r="4365" spans="1:4" ht="15">
      <c r="A4365" s="632"/>
      <c r="B4365" s="633"/>
      <c r="C4365" s="634"/>
      <c r="D4365" s="627"/>
    </row>
    <row r="4366" spans="1:4" ht="15">
      <c r="A4366" s="632"/>
      <c r="B4366" s="633"/>
      <c r="C4366" s="634"/>
      <c r="D4366" s="627"/>
    </row>
    <row r="4367" spans="1:4" ht="15">
      <c r="A4367" s="632"/>
      <c r="B4367" s="633"/>
      <c r="C4367" s="634"/>
      <c r="D4367" s="627"/>
    </row>
    <row r="4368" spans="1:4" ht="15">
      <c r="A4368" s="632"/>
      <c r="B4368" s="633"/>
      <c r="C4368" s="634"/>
      <c r="D4368" s="627"/>
    </row>
    <row r="4369" spans="1:4" ht="15">
      <c r="A4369" s="632"/>
      <c r="B4369" s="633"/>
      <c r="C4369" s="634"/>
      <c r="D4369" s="627"/>
    </row>
    <row r="4370" spans="1:4" ht="15">
      <c r="A4370" s="632"/>
      <c r="B4370" s="633"/>
      <c r="C4370" s="634"/>
      <c r="D4370" s="627"/>
    </row>
    <row r="4371" spans="1:4" ht="15">
      <c r="A4371" s="632"/>
      <c r="B4371" s="633"/>
      <c r="C4371" s="634"/>
      <c r="D4371" s="627"/>
    </row>
    <row r="4372" spans="1:4" ht="15">
      <c r="A4372" s="632"/>
      <c r="B4372" s="633"/>
      <c r="C4372" s="634"/>
      <c r="D4372" s="627"/>
    </row>
    <row r="4373" spans="1:4" ht="15">
      <c r="A4373" s="632"/>
      <c r="B4373" s="633"/>
      <c r="C4373" s="634"/>
      <c r="D4373" s="627"/>
    </row>
    <row r="4374" spans="1:4" ht="15">
      <c r="A4374" s="632"/>
      <c r="B4374" s="633"/>
      <c r="C4374" s="634"/>
      <c r="D4374" s="627"/>
    </row>
    <row r="4375" spans="1:4" ht="15">
      <c r="A4375" s="632"/>
      <c r="B4375" s="633"/>
      <c r="C4375" s="634"/>
      <c r="D4375" s="627"/>
    </row>
    <row r="4376" spans="1:4" ht="15">
      <c r="A4376" s="632"/>
      <c r="B4376" s="633"/>
      <c r="C4376" s="634"/>
      <c r="D4376" s="627"/>
    </row>
    <row r="4377" spans="1:4" ht="15">
      <c r="A4377" s="632"/>
      <c r="B4377" s="633"/>
      <c r="C4377" s="634"/>
      <c r="D4377" s="627"/>
    </row>
    <row r="4378" spans="1:4" ht="15">
      <c r="A4378" s="632"/>
      <c r="B4378" s="633"/>
      <c r="C4378" s="634"/>
      <c r="D4378" s="627"/>
    </row>
    <row r="4379" spans="1:4" ht="15">
      <c r="A4379" s="632"/>
      <c r="B4379" s="633"/>
      <c r="C4379" s="634"/>
      <c r="D4379" s="627"/>
    </row>
    <row r="4380" spans="1:4" ht="15">
      <c r="A4380" s="632"/>
      <c r="B4380" s="633"/>
      <c r="C4380" s="634"/>
      <c r="D4380" s="627"/>
    </row>
    <row r="4381" spans="1:4" ht="15">
      <c r="A4381" s="632"/>
      <c r="B4381" s="633"/>
      <c r="C4381" s="634"/>
      <c r="D4381" s="627"/>
    </row>
    <row r="4382" spans="1:4" ht="15">
      <c r="A4382" s="632"/>
      <c r="B4382" s="633"/>
      <c r="C4382" s="634"/>
      <c r="D4382" s="627"/>
    </row>
    <row r="4383" spans="1:4" ht="15">
      <c r="A4383" s="632"/>
      <c r="B4383" s="633"/>
      <c r="C4383" s="634"/>
      <c r="D4383" s="627"/>
    </row>
    <row r="4384" spans="1:4" ht="15">
      <c r="A4384" s="632"/>
      <c r="B4384" s="633"/>
      <c r="C4384" s="634"/>
      <c r="D4384" s="627"/>
    </row>
    <row r="4385" spans="1:4" ht="15">
      <c r="A4385" s="632"/>
      <c r="B4385" s="633"/>
      <c r="C4385" s="634"/>
      <c r="D4385" s="627"/>
    </row>
    <row r="4386" spans="1:4" ht="15">
      <c r="A4386" s="632"/>
      <c r="B4386" s="633"/>
      <c r="C4386" s="634"/>
      <c r="D4386" s="627"/>
    </row>
    <row r="4387" spans="1:4" ht="15">
      <c r="A4387" s="632"/>
      <c r="B4387" s="633"/>
      <c r="C4387" s="634"/>
      <c r="D4387" s="627"/>
    </row>
    <row r="4388" spans="1:4" ht="15">
      <c r="A4388" s="632"/>
      <c r="B4388" s="633"/>
      <c r="C4388" s="634"/>
      <c r="D4388" s="627"/>
    </row>
    <row r="4389" spans="1:4" ht="15">
      <c r="A4389" s="632"/>
      <c r="B4389" s="633"/>
      <c r="C4389" s="634"/>
      <c r="D4389" s="627"/>
    </row>
    <row r="4390" spans="1:4" ht="15">
      <c r="A4390" s="632"/>
      <c r="B4390" s="633"/>
      <c r="C4390" s="634"/>
      <c r="D4390" s="627"/>
    </row>
    <row r="4391" spans="1:4" ht="15">
      <c r="A4391" s="632"/>
      <c r="B4391" s="633"/>
      <c r="C4391" s="634"/>
      <c r="D4391" s="627"/>
    </row>
    <row r="4392" spans="1:4" ht="15">
      <c r="A4392" s="632"/>
      <c r="B4392" s="633"/>
      <c r="C4392" s="634"/>
      <c r="D4392" s="627"/>
    </row>
    <row r="4393" spans="1:4" ht="15">
      <c r="A4393" s="632"/>
      <c r="B4393" s="633"/>
      <c r="C4393" s="634"/>
      <c r="D4393" s="627"/>
    </row>
    <row r="4394" spans="1:4" ht="15">
      <c r="A4394" s="632"/>
      <c r="B4394" s="633"/>
      <c r="C4394" s="634"/>
      <c r="D4394" s="627"/>
    </row>
    <row r="4395" spans="1:4" ht="15">
      <c r="A4395" s="632"/>
      <c r="B4395" s="633"/>
      <c r="C4395" s="634"/>
      <c r="D4395" s="627"/>
    </row>
    <row r="4396" spans="1:4" ht="15">
      <c r="A4396" s="632"/>
      <c r="B4396" s="633"/>
      <c r="C4396" s="634"/>
      <c r="D4396" s="627"/>
    </row>
    <row r="4397" spans="1:4" ht="15">
      <c r="A4397" s="632"/>
      <c r="B4397" s="633"/>
      <c r="C4397" s="634"/>
      <c r="D4397" s="627"/>
    </row>
    <row r="4398" spans="1:4" ht="15">
      <c r="A4398" s="632"/>
      <c r="B4398" s="633"/>
      <c r="C4398" s="634"/>
      <c r="D4398" s="627"/>
    </row>
    <row r="4399" spans="1:4" ht="15">
      <c r="A4399" s="632"/>
      <c r="B4399" s="633"/>
      <c r="C4399" s="634"/>
      <c r="D4399" s="627"/>
    </row>
    <row r="4400" spans="1:4" ht="15">
      <c r="A4400" s="632"/>
      <c r="B4400" s="633"/>
      <c r="C4400" s="634"/>
      <c r="D4400" s="627"/>
    </row>
    <row r="4401" spans="1:4" ht="15">
      <c r="A4401" s="632"/>
      <c r="B4401" s="633"/>
      <c r="C4401" s="634"/>
      <c r="D4401" s="627"/>
    </row>
    <row r="4402" spans="1:4" ht="15">
      <c r="A4402" s="632"/>
      <c r="B4402" s="633"/>
      <c r="C4402" s="634"/>
      <c r="D4402" s="627"/>
    </row>
    <row r="4403" spans="1:4" ht="15">
      <c r="A4403" s="632"/>
      <c r="B4403" s="633"/>
      <c r="C4403" s="634"/>
      <c r="D4403" s="627"/>
    </row>
    <row r="4404" spans="1:4" ht="15">
      <c r="A4404" s="632"/>
      <c r="B4404" s="633"/>
      <c r="C4404" s="634"/>
      <c r="D4404" s="627"/>
    </row>
    <row r="4405" spans="1:4" ht="15">
      <c r="A4405" s="632"/>
      <c r="B4405" s="633"/>
      <c r="C4405" s="634"/>
      <c r="D4405" s="627"/>
    </row>
    <row r="4406" spans="1:4" ht="15">
      <c r="A4406" s="632"/>
      <c r="B4406" s="633"/>
      <c r="C4406" s="634"/>
      <c r="D4406" s="627"/>
    </row>
    <row r="4407" spans="1:4" ht="15">
      <c r="A4407" s="632"/>
      <c r="B4407" s="633"/>
      <c r="C4407" s="634"/>
      <c r="D4407" s="627"/>
    </row>
    <row r="4408" spans="1:4" ht="15">
      <c r="A4408" s="632"/>
      <c r="B4408" s="633"/>
      <c r="C4408" s="634"/>
      <c r="D4408" s="627"/>
    </row>
    <row r="4409" spans="1:4" ht="15">
      <c r="A4409" s="632"/>
      <c r="B4409" s="633"/>
      <c r="C4409" s="634"/>
      <c r="D4409" s="627"/>
    </row>
    <row r="4410" spans="1:4" ht="15">
      <c r="A4410" s="632"/>
      <c r="B4410" s="633"/>
      <c r="C4410" s="634"/>
      <c r="D4410" s="627"/>
    </row>
    <row r="4411" spans="1:4" ht="15">
      <c r="A4411" s="632"/>
      <c r="B4411" s="633"/>
      <c r="C4411" s="634"/>
      <c r="D4411" s="627"/>
    </row>
    <row r="4412" spans="1:4" ht="15">
      <c r="A4412" s="632"/>
      <c r="B4412" s="633"/>
      <c r="C4412" s="634"/>
      <c r="D4412" s="627"/>
    </row>
    <row r="4413" spans="1:4" ht="15">
      <c r="A4413" s="632"/>
      <c r="B4413" s="633"/>
      <c r="C4413" s="634"/>
      <c r="D4413" s="627"/>
    </row>
    <row r="4414" spans="1:4" ht="15">
      <c r="A4414" s="632"/>
      <c r="B4414" s="633"/>
      <c r="C4414" s="634"/>
      <c r="D4414" s="627"/>
    </row>
    <row r="4415" spans="1:4" ht="15">
      <c r="A4415" s="632"/>
      <c r="B4415" s="633"/>
      <c r="C4415" s="634"/>
      <c r="D4415" s="627"/>
    </row>
    <row r="4416" spans="1:4" ht="15">
      <c r="A4416" s="632"/>
      <c r="B4416" s="633"/>
      <c r="C4416" s="634"/>
      <c r="D4416" s="627"/>
    </row>
    <row r="4417" spans="1:4" ht="15">
      <c r="A4417" s="632"/>
      <c r="B4417" s="633"/>
      <c r="C4417" s="634"/>
      <c r="D4417" s="627"/>
    </row>
    <row r="4418" spans="1:4" ht="15">
      <c r="A4418" s="632"/>
      <c r="B4418" s="633"/>
      <c r="C4418" s="634"/>
      <c r="D4418" s="627"/>
    </row>
    <row r="4419" spans="1:4" ht="15">
      <c r="A4419" s="632"/>
      <c r="B4419" s="633"/>
      <c r="C4419" s="634"/>
      <c r="D4419" s="627"/>
    </row>
    <row r="4420" spans="1:4" ht="15">
      <c r="A4420" s="632"/>
      <c r="B4420" s="633"/>
      <c r="C4420" s="634"/>
      <c r="D4420" s="627"/>
    </row>
    <row r="4421" spans="1:4" ht="15">
      <c r="A4421" s="632"/>
      <c r="B4421" s="633"/>
      <c r="C4421" s="634"/>
      <c r="D4421" s="627"/>
    </row>
    <row r="4422" spans="1:4" ht="15">
      <c r="A4422" s="632"/>
      <c r="B4422" s="633"/>
      <c r="C4422" s="634"/>
      <c r="D4422" s="627"/>
    </row>
    <row r="4423" spans="1:4" ht="15">
      <c r="A4423" s="632"/>
      <c r="B4423" s="633"/>
      <c r="C4423" s="634"/>
      <c r="D4423" s="627"/>
    </row>
    <row r="4424" spans="1:4" ht="15">
      <c r="A4424" s="632"/>
      <c r="B4424" s="633"/>
      <c r="C4424" s="634"/>
      <c r="D4424" s="627"/>
    </row>
    <row r="4425" spans="1:4" ht="15">
      <c r="A4425" s="632"/>
      <c r="B4425" s="633"/>
      <c r="C4425" s="634"/>
      <c r="D4425" s="627"/>
    </row>
    <row r="4426" spans="1:4" ht="15">
      <c r="A4426" s="632"/>
      <c r="B4426" s="633"/>
      <c r="C4426" s="634"/>
      <c r="D4426" s="627"/>
    </row>
    <row r="4427" spans="1:4" ht="15">
      <c r="A4427" s="632"/>
      <c r="B4427" s="633"/>
      <c r="C4427" s="634"/>
      <c r="D4427" s="627"/>
    </row>
    <row r="4428" spans="1:4" ht="15">
      <c r="A4428" s="632"/>
      <c r="B4428" s="633"/>
      <c r="C4428" s="634"/>
      <c r="D4428" s="627"/>
    </row>
    <row r="4429" spans="1:4" ht="15">
      <c r="A4429" s="632"/>
      <c r="B4429" s="633"/>
      <c r="C4429" s="634"/>
      <c r="D4429" s="627"/>
    </row>
    <row r="4430" spans="1:4" ht="15">
      <c r="A4430" s="632"/>
      <c r="B4430" s="633"/>
      <c r="C4430" s="634"/>
      <c r="D4430" s="627"/>
    </row>
    <row r="4431" spans="1:4" ht="15">
      <c r="A4431" s="632"/>
      <c r="B4431" s="633"/>
      <c r="C4431" s="634"/>
      <c r="D4431" s="627"/>
    </row>
    <row r="4432" spans="1:4" ht="15">
      <c r="A4432" s="632"/>
      <c r="B4432" s="633"/>
      <c r="C4432" s="634"/>
      <c r="D4432" s="627"/>
    </row>
    <row r="4433" spans="1:4" ht="15">
      <c r="A4433" s="632"/>
      <c r="B4433" s="633"/>
      <c r="C4433" s="634"/>
      <c r="D4433" s="627"/>
    </row>
    <row r="4434" spans="1:4" ht="15">
      <c r="A4434" s="632"/>
      <c r="B4434" s="633"/>
      <c r="C4434" s="634"/>
      <c r="D4434" s="627"/>
    </row>
    <row r="4435" spans="1:4" ht="15">
      <c r="A4435" s="632"/>
      <c r="B4435" s="633"/>
      <c r="C4435" s="634"/>
      <c r="D4435" s="627"/>
    </row>
    <row r="4436" spans="1:4" ht="15">
      <c r="A4436" s="632"/>
      <c r="B4436" s="633"/>
      <c r="C4436" s="634"/>
      <c r="D4436" s="627"/>
    </row>
    <row r="4437" spans="1:4" ht="15">
      <c r="A4437" s="632"/>
      <c r="B4437" s="633"/>
      <c r="C4437" s="634"/>
      <c r="D4437" s="627"/>
    </row>
    <row r="4438" spans="1:4" ht="15">
      <c r="A4438" s="632"/>
      <c r="B4438" s="633"/>
      <c r="C4438" s="634"/>
      <c r="D4438" s="627"/>
    </row>
    <row r="4439" spans="1:4" ht="15">
      <c r="A4439" s="632"/>
      <c r="B4439" s="633"/>
      <c r="C4439" s="634"/>
      <c r="D4439" s="627"/>
    </row>
    <row r="4440" spans="1:4" ht="15">
      <c r="A4440" s="632"/>
      <c r="B4440" s="633"/>
      <c r="C4440" s="634"/>
      <c r="D4440" s="627"/>
    </row>
    <row r="4441" spans="1:4" ht="15">
      <c r="A4441" s="632"/>
      <c r="B4441" s="633"/>
      <c r="C4441" s="634"/>
      <c r="D4441" s="627"/>
    </row>
    <row r="4442" spans="1:4" ht="15">
      <c r="A4442" s="632"/>
      <c r="B4442" s="633"/>
      <c r="C4442" s="634"/>
      <c r="D4442" s="627"/>
    </row>
    <row r="4443" spans="1:4" ht="15">
      <c r="A4443" s="632"/>
      <c r="B4443" s="633"/>
      <c r="C4443" s="634"/>
      <c r="D4443" s="627"/>
    </row>
    <row r="4444" spans="1:4" ht="15">
      <c r="A4444" s="632"/>
      <c r="B4444" s="633"/>
      <c r="C4444" s="634"/>
      <c r="D4444" s="627"/>
    </row>
    <row r="4445" spans="1:4" ht="15">
      <c r="A4445" s="632"/>
      <c r="B4445" s="633"/>
      <c r="C4445" s="634"/>
      <c r="D4445" s="627"/>
    </row>
    <row r="4446" spans="1:4" ht="15">
      <c r="A4446" s="632"/>
      <c r="B4446" s="633"/>
      <c r="C4446" s="634"/>
      <c r="D4446" s="627"/>
    </row>
    <row r="4447" spans="1:4" ht="15">
      <c r="A4447" s="632"/>
      <c r="B4447" s="633"/>
      <c r="C4447" s="634"/>
      <c r="D4447" s="627"/>
    </row>
    <row r="4448" spans="1:4" ht="15">
      <c r="A4448" s="632"/>
      <c r="B4448" s="633"/>
      <c r="C4448" s="634"/>
      <c r="D4448" s="627"/>
    </row>
    <row r="4449" spans="1:4" ht="15">
      <c r="A4449" s="632"/>
      <c r="B4449" s="633"/>
      <c r="C4449" s="634"/>
      <c r="D4449" s="627"/>
    </row>
    <row r="4450" spans="1:4" ht="15">
      <c r="A4450" s="632"/>
      <c r="B4450" s="633"/>
      <c r="C4450" s="634"/>
      <c r="D4450" s="627"/>
    </row>
    <row r="4451" spans="1:4" ht="15">
      <c r="A4451" s="632"/>
      <c r="B4451" s="633"/>
      <c r="C4451" s="634"/>
      <c r="D4451" s="627"/>
    </row>
    <row r="4452" spans="1:4" ht="15">
      <c r="A4452" s="632"/>
      <c r="B4452" s="633"/>
      <c r="C4452" s="634"/>
      <c r="D4452" s="627"/>
    </row>
    <row r="4453" spans="1:4" ht="15">
      <c r="A4453" s="632"/>
      <c r="B4453" s="633"/>
      <c r="C4453" s="634"/>
      <c r="D4453" s="627"/>
    </row>
    <row r="4454" spans="1:4" ht="15">
      <c r="A4454" s="632"/>
      <c r="B4454" s="633"/>
      <c r="C4454" s="634"/>
      <c r="D4454" s="627"/>
    </row>
    <row r="4455" spans="1:4" ht="15">
      <c r="A4455" s="632"/>
      <c r="B4455" s="633"/>
      <c r="C4455" s="634"/>
      <c r="D4455" s="627"/>
    </row>
    <row r="4456" spans="1:4" ht="15">
      <c r="A4456" s="632"/>
      <c r="B4456" s="633"/>
      <c r="C4456" s="634"/>
      <c r="D4456" s="627"/>
    </row>
    <row r="4457" spans="1:4" ht="15">
      <c r="A4457" s="632"/>
      <c r="B4457" s="633"/>
      <c r="C4457" s="634"/>
      <c r="D4457" s="627"/>
    </row>
    <row r="4458" spans="1:4" ht="15">
      <c r="A4458" s="632"/>
      <c r="B4458" s="633"/>
      <c r="C4458" s="634"/>
      <c r="D4458" s="627"/>
    </row>
    <row r="4459" spans="1:4" ht="15">
      <c r="A4459" s="632"/>
      <c r="B4459" s="633"/>
      <c r="C4459" s="634"/>
      <c r="D4459" s="627"/>
    </row>
    <row r="4460" spans="1:4" ht="15">
      <c r="A4460" s="632"/>
      <c r="B4460" s="633"/>
      <c r="C4460" s="634"/>
      <c r="D4460" s="627"/>
    </row>
    <row r="4461" spans="1:4" ht="15">
      <c r="A4461" s="632"/>
      <c r="B4461" s="633"/>
      <c r="C4461" s="634"/>
      <c r="D4461" s="627"/>
    </row>
    <row r="4462" spans="1:4" ht="15">
      <c r="A4462" s="632"/>
      <c r="B4462" s="633"/>
      <c r="C4462" s="634"/>
      <c r="D4462" s="627"/>
    </row>
    <row r="4463" spans="1:4" ht="15">
      <c r="A4463" s="632"/>
      <c r="B4463" s="633"/>
      <c r="C4463" s="634"/>
      <c r="D4463" s="627"/>
    </row>
    <row r="4464" spans="1:4" ht="15">
      <c r="A4464" s="632"/>
      <c r="B4464" s="633"/>
      <c r="C4464" s="634"/>
      <c r="D4464" s="627"/>
    </row>
    <row r="4465" spans="1:4" ht="15">
      <c r="A4465" s="632"/>
      <c r="B4465" s="633"/>
      <c r="C4465" s="634"/>
      <c r="D4465" s="627"/>
    </row>
    <row r="4466" spans="1:4" ht="15">
      <c r="A4466" s="632"/>
      <c r="B4466" s="633"/>
      <c r="C4466" s="634"/>
      <c r="D4466" s="627"/>
    </row>
    <row r="4467" spans="1:4" ht="15">
      <c r="A4467" s="632"/>
      <c r="B4467" s="633"/>
      <c r="C4467" s="634"/>
      <c r="D4467" s="627"/>
    </row>
    <row r="4468" spans="1:4" ht="15">
      <c r="A4468" s="632"/>
      <c r="B4468" s="633"/>
      <c r="C4468" s="634"/>
      <c r="D4468" s="627"/>
    </row>
    <row r="4469" spans="1:4" ht="15">
      <c r="A4469" s="632"/>
      <c r="B4469" s="633"/>
      <c r="C4469" s="634"/>
      <c r="D4469" s="627"/>
    </row>
    <row r="4470" spans="1:4" ht="15">
      <c r="A4470" s="632"/>
      <c r="B4470" s="633"/>
      <c r="C4470" s="634"/>
      <c r="D4470" s="627"/>
    </row>
    <row r="4471" spans="1:4" ht="15">
      <c r="A4471" s="632"/>
      <c r="B4471" s="633"/>
      <c r="C4471" s="634"/>
      <c r="D4471" s="627"/>
    </row>
    <row r="4472" spans="1:4" ht="15">
      <c r="A4472" s="632"/>
      <c r="B4472" s="633"/>
      <c r="C4472" s="634"/>
      <c r="D4472" s="627"/>
    </row>
    <row r="4473" spans="1:4" ht="15">
      <c r="A4473" s="632"/>
      <c r="B4473" s="633"/>
      <c r="C4473" s="634"/>
      <c r="D4473" s="627"/>
    </row>
    <row r="4474" spans="1:4" ht="15">
      <c r="A4474" s="632"/>
      <c r="B4474" s="633"/>
      <c r="C4474" s="634"/>
      <c r="D4474" s="627"/>
    </row>
    <row r="4475" spans="1:4" ht="15">
      <c r="A4475" s="632"/>
      <c r="B4475" s="633"/>
      <c r="C4475" s="634"/>
      <c r="D4475" s="627"/>
    </row>
    <row r="4476" spans="1:4" ht="15">
      <c r="A4476" s="632"/>
      <c r="B4476" s="633"/>
      <c r="C4476" s="634"/>
      <c r="D4476" s="627"/>
    </row>
    <row r="4477" spans="1:4" ht="15">
      <c r="A4477" s="632"/>
      <c r="B4477" s="633"/>
      <c r="C4477" s="634"/>
      <c r="D4477" s="627"/>
    </row>
    <row r="4478" spans="1:4" ht="15">
      <c r="A4478" s="632"/>
      <c r="B4478" s="633"/>
      <c r="C4478" s="634"/>
      <c r="D4478" s="627"/>
    </row>
    <row r="4479" spans="1:4" ht="15">
      <c r="A4479" s="632"/>
      <c r="B4479" s="633"/>
      <c r="C4479" s="634"/>
      <c r="D4479" s="627"/>
    </row>
    <row r="4480" spans="1:4" ht="15">
      <c r="A4480" s="632"/>
      <c r="B4480" s="633"/>
      <c r="C4480" s="634"/>
      <c r="D4480" s="627"/>
    </row>
    <row r="4481" spans="1:4" ht="15">
      <c r="A4481" s="632"/>
      <c r="B4481" s="633"/>
      <c r="C4481" s="634"/>
      <c r="D4481" s="627"/>
    </row>
    <row r="4482" spans="1:4" ht="15">
      <c r="A4482" s="632"/>
      <c r="B4482" s="633"/>
      <c r="C4482" s="634"/>
      <c r="D4482" s="627"/>
    </row>
    <row r="4483" spans="1:4" ht="15">
      <c r="A4483" s="632"/>
      <c r="B4483" s="633"/>
      <c r="C4483" s="634"/>
      <c r="D4483" s="627"/>
    </row>
    <row r="4484" spans="1:4" ht="15">
      <c r="A4484" s="632"/>
      <c r="B4484" s="633"/>
      <c r="C4484" s="634"/>
      <c r="D4484" s="627"/>
    </row>
    <row r="4485" spans="1:4" ht="15">
      <c r="A4485" s="632"/>
      <c r="B4485" s="633"/>
      <c r="C4485" s="634"/>
      <c r="D4485" s="627"/>
    </row>
    <row r="4486" spans="1:4" ht="15">
      <c r="A4486" s="632"/>
      <c r="B4486" s="633"/>
      <c r="C4486" s="634"/>
      <c r="D4486" s="627"/>
    </row>
    <row r="4487" spans="1:4" ht="15">
      <c r="A4487" s="632"/>
      <c r="B4487" s="633"/>
      <c r="C4487" s="634"/>
      <c r="D4487" s="627"/>
    </row>
    <row r="4488" spans="1:4" ht="15">
      <c r="A4488" s="632"/>
      <c r="B4488" s="633"/>
      <c r="C4488" s="634"/>
      <c r="D4488" s="627"/>
    </row>
    <row r="4489" spans="1:4" ht="15">
      <c r="A4489" s="632"/>
      <c r="B4489" s="633"/>
      <c r="C4489" s="634"/>
      <c r="D4489" s="627"/>
    </row>
    <row r="4490" spans="1:4" ht="15">
      <c r="A4490" s="632"/>
      <c r="B4490" s="633"/>
      <c r="C4490" s="634"/>
      <c r="D4490" s="627"/>
    </row>
    <row r="4491" spans="1:4" ht="15">
      <c r="A4491" s="632"/>
      <c r="B4491" s="633"/>
      <c r="C4491" s="634"/>
      <c r="D4491" s="627"/>
    </row>
    <row r="4492" spans="1:4" ht="15">
      <c r="A4492" s="632"/>
      <c r="B4492" s="633"/>
      <c r="C4492" s="634"/>
      <c r="D4492" s="627"/>
    </row>
    <row r="4493" spans="1:4" ht="15">
      <c r="A4493" s="632"/>
      <c r="B4493" s="633"/>
      <c r="C4493" s="634"/>
      <c r="D4493" s="627"/>
    </row>
    <row r="4494" spans="1:4" ht="15">
      <c r="A4494" s="632"/>
      <c r="B4494" s="633"/>
      <c r="C4494" s="634"/>
      <c r="D4494" s="627"/>
    </row>
    <row r="4495" spans="1:4" ht="15">
      <c r="A4495" s="632"/>
      <c r="B4495" s="633"/>
      <c r="C4495" s="634"/>
      <c r="D4495" s="627"/>
    </row>
    <row r="4496" spans="1:4" ht="15">
      <c r="A4496" s="632"/>
      <c r="B4496" s="633"/>
      <c r="C4496" s="634"/>
      <c r="D4496" s="627"/>
    </row>
    <row r="4497" spans="1:4" ht="15">
      <c r="A4497" s="632"/>
      <c r="B4497" s="633"/>
      <c r="C4497" s="634"/>
      <c r="D4497" s="627"/>
    </row>
    <row r="4498" spans="1:4" ht="15">
      <c r="A4498" s="632"/>
      <c r="B4498" s="633"/>
      <c r="C4498" s="634"/>
      <c r="D4498" s="627"/>
    </row>
    <row r="4499" spans="1:4" ht="15">
      <c r="A4499" s="632"/>
      <c r="B4499" s="633"/>
      <c r="C4499" s="634"/>
      <c r="D4499" s="627"/>
    </row>
    <row r="4500" spans="1:4" ht="15">
      <c r="A4500" s="632"/>
      <c r="B4500" s="633"/>
      <c r="C4500" s="634"/>
      <c r="D4500" s="627"/>
    </row>
    <row r="4501" spans="1:4" ht="15">
      <c r="A4501" s="632"/>
      <c r="B4501" s="633"/>
      <c r="C4501" s="634"/>
      <c r="D4501" s="627"/>
    </row>
    <row r="4502" spans="1:4" ht="15">
      <c r="A4502" s="632"/>
      <c r="B4502" s="633"/>
      <c r="C4502" s="634"/>
      <c r="D4502" s="627"/>
    </row>
    <row r="4503" spans="1:4" ht="15">
      <c r="A4503" s="632"/>
      <c r="B4503" s="633"/>
      <c r="C4503" s="634"/>
      <c r="D4503" s="627"/>
    </row>
    <row r="4504" spans="1:4" ht="15">
      <c r="A4504" s="632"/>
      <c r="B4504" s="633"/>
      <c r="C4504" s="634"/>
      <c r="D4504" s="627"/>
    </row>
    <row r="4505" spans="1:4" ht="15">
      <c r="A4505" s="632"/>
      <c r="B4505" s="633"/>
      <c r="C4505" s="634"/>
      <c r="D4505" s="627"/>
    </row>
    <row r="4506" spans="1:4" ht="15">
      <c r="A4506" s="632"/>
      <c r="B4506" s="633"/>
      <c r="C4506" s="634"/>
      <c r="D4506" s="627"/>
    </row>
    <row r="4507" spans="1:4" ht="15">
      <c r="A4507" s="632"/>
      <c r="B4507" s="633"/>
      <c r="C4507" s="634"/>
      <c r="D4507" s="627"/>
    </row>
    <row r="4508" spans="1:4" ht="15">
      <c r="A4508" s="632"/>
      <c r="B4508" s="633"/>
      <c r="C4508" s="634"/>
      <c r="D4508" s="627"/>
    </row>
    <row r="4509" spans="1:4" ht="15">
      <c r="A4509" s="632"/>
      <c r="B4509" s="633"/>
      <c r="C4509" s="634"/>
      <c r="D4509" s="627"/>
    </row>
    <row r="4510" spans="1:4" ht="15">
      <c r="A4510" s="632"/>
      <c r="B4510" s="633"/>
      <c r="C4510" s="634"/>
      <c r="D4510" s="627"/>
    </row>
    <row r="4511" spans="1:4" ht="15">
      <c r="A4511" s="632"/>
      <c r="B4511" s="633"/>
      <c r="C4511" s="634"/>
      <c r="D4511" s="627"/>
    </row>
    <row r="4512" spans="1:4" ht="15">
      <c r="A4512" s="632"/>
      <c r="B4512" s="633"/>
      <c r="C4512" s="634"/>
      <c r="D4512" s="627"/>
    </row>
    <row r="4513" spans="1:4" ht="15">
      <c r="A4513" s="632"/>
      <c r="B4513" s="633"/>
      <c r="C4513" s="634"/>
      <c r="D4513" s="627"/>
    </row>
    <row r="4514" spans="1:4" ht="15">
      <c r="A4514" s="632"/>
      <c r="B4514" s="633"/>
      <c r="C4514" s="634"/>
      <c r="D4514" s="627"/>
    </row>
    <row r="4515" spans="1:4" ht="15">
      <c r="A4515" s="632"/>
      <c r="B4515" s="633"/>
      <c r="C4515" s="634"/>
      <c r="D4515" s="627"/>
    </row>
    <row r="4516" spans="1:4" ht="15">
      <c r="A4516" s="632"/>
      <c r="B4516" s="633"/>
      <c r="C4516" s="634"/>
      <c r="D4516" s="627"/>
    </row>
    <row r="4517" spans="1:4" ht="15">
      <c r="A4517" s="632"/>
      <c r="B4517" s="633"/>
      <c r="C4517" s="634"/>
      <c r="D4517" s="627"/>
    </row>
    <row r="4518" spans="1:4" ht="15">
      <c r="A4518" s="632"/>
      <c r="B4518" s="633"/>
      <c r="C4518" s="634"/>
      <c r="D4518" s="627"/>
    </row>
    <row r="4519" spans="1:4" ht="15">
      <c r="A4519" s="632"/>
      <c r="B4519" s="633"/>
      <c r="C4519" s="634"/>
      <c r="D4519" s="627"/>
    </row>
    <row r="4520" spans="1:4" ht="15">
      <c r="A4520" s="632"/>
      <c r="B4520" s="633"/>
      <c r="C4520" s="634"/>
      <c r="D4520" s="627"/>
    </row>
    <row r="4521" spans="1:4" ht="15">
      <c r="A4521" s="632"/>
      <c r="B4521" s="633"/>
      <c r="C4521" s="634"/>
      <c r="D4521" s="627"/>
    </row>
    <row r="4522" spans="1:4" ht="15">
      <c r="A4522" s="632"/>
      <c r="B4522" s="633"/>
      <c r="C4522" s="634"/>
      <c r="D4522" s="627"/>
    </row>
    <row r="4523" spans="1:4" ht="15">
      <c r="A4523" s="632"/>
      <c r="B4523" s="633"/>
      <c r="C4523" s="634"/>
      <c r="D4523" s="627"/>
    </row>
    <row r="4524" spans="1:4" ht="15">
      <c r="A4524" s="632"/>
      <c r="B4524" s="633"/>
      <c r="C4524" s="634"/>
      <c r="D4524" s="627"/>
    </row>
    <row r="4525" spans="1:4" ht="15">
      <c r="A4525" s="632"/>
      <c r="B4525" s="633"/>
      <c r="C4525" s="634"/>
      <c r="D4525" s="627"/>
    </row>
    <row r="4526" spans="1:4" ht="15">
      <c r="A4526" s="632"/>
      <c r="B4526" s="633"/>
      <c r="C4526" s="634"/>
      <c r="D4526" s="627"/>
    </row>
    <row r="4527" spans="1:4" ht="15">
      <c r="A4527" s="632"/>
      <c r="B4527" s="633"/>
      <c r="C4527" s="634"/>
      <c r="D4527" s="627"/>
    </row>
    <row r="4528" spans="1:4" ht="15">
      <c r="A4528" s="632"/>
      <c r="B4528" s="633"/>
      <c r="C4528" s="634"/>
      <c r="D4528" s="627"/>
    </row>
    <row r="4529" spans="1:4" ht="15">
      <c r="A4529" s="632"/>
      <c r="B4529" s="633"/>
      <c r="C4529" s="634"/>
      <c r="D4529" s="627"/>
    </row>
    <row r="4530" spans="1:4" ht="15">
      <c r="A4530" s="632"/>
      <c r="B4530" s="633"/>
      <c r="C4530" s="634"/>
      <c r="D4530" s="627"/>
    </row>
    <row r="4531" spans="1:4" ht="15">
      <c r="A4531" s="632"/>
      <c r="B4531" s="633"/>
      <c r="C4531" s="634"/>
      <c r="D4531" s="627"/>
    </row>
    <row r="4532" spans="1:4" ht="15">
      <c r="A4532" s="632"/>
      <c r="B4532" s="633"/>
      <c r="C4532" s="634"/>
      <c r="D4532" s="627"/>
    </row>
    <row r="4533" spans="1:4" ht="15">
      <c r="A4533" s="632"/>
      <c r="B4533" s="633"/>
      <c r="C4533" s="634"/>
      <c r="D4533" s="627"/>
    </row>
    <row r="4534" spans="1:4" ht="15">
      <c r="A4534" s="632"/>
      <c r="B4534" s="633"/>
      <c r="C4534" s="634"/>
      <c r="D4534" s="627"/>
    </row>
    <row r="4535" spans="1:4" ht="15">
      <c r="A4535" s="632"/>
      <c r="B4535" s="633"/>
      <c r="C4535" s="634"/>
      <c r="D4535" s="627"/>
    </row>
    <row r="4536" spans="1:4" ht="15">
      <c r="A4536" s="632"/>
      <c r="B4536" s="633"/>
      <c r="C4536" s="634"/>
      <c r="D4536" s="627"/>
    </row>
    <row r="4537" spans="1:4" ht="15">
      <c r="A4537" s="632"/>
      <c r="B4537" s="633"/>
      <c r="C4537" s="634"/>
      <c r="D4537" s="627"/>
    </row>
    <row r="4538" spans="1:4" ht="15">
      <c r="A4538" s="632"/>
      <c r="B4538" s="633"/>
      <c r="C4538" s="634"/>
      <c r="D4538" s="627"/>
    </row>
    <row r="4539" spans="1:4" ht="15">
      <c r="A4539" s="632"/>
      <c r="B4539" s="633"/>
      <c r="C4539" s="634"/>
      <c r="D4539" s="627"/>
    </row>
    <row r="4540" spans="1:4" ht="15">
      <c r="A4540" s="632"/>
      <c r="B4540" s="633"/>
      <c r="C4540" s="634"/>
      <c r="D4540" s="627"/>
    </row>
    <row r="4541" spans="1:4" ht="15">
      <c r="A4541" s="632"/>
      <c r="B4541" s="633"/>
      <c r="C4541" s="634"/>
      <c r="D4541" s="627"/>
    </row>
    <row r="4542" spans="1:4" ht="15">
      <c r="A4542" s="632"/>
      <c r="B4542" s="633"/>
      <c r="C4542" s="634"/>
      <c r="D4542" s="627"/>
    </row>
    <row r="4543" spans="1:4" ht="15">
      <c r="A4543" s="632"/>
      <c r="B4543" s="633"/>
      <c r="C4543" s="634"/>
      <c r="D4543" s="627"/>
    </row>
    <row r="4544" spans="1:4" ht="15">
      <c r="A4544" s="632"/>
      <c r="B4544" s="633"/>
      <c r="C4544" s="634"/>
      <c r="D4544" s="627"/>
    </row>
    <row r="4545" spans="1:4" ht="15">
      <c r="A4545" s="632"/>
      <c r="B4545" s="633"/>
      <c r="C4545" s="634"/>
      <c r="D4545" s="627"/>
    </row>
    <row r="4546" spans="1:4" ht="15">
      <c r="A4546" s="632"/>
      <c r="B4546" s="633"/>
      <c r="C4546" s="634"/>
      <c r="D4546" s="627"/>
    </row>
    <row r="4547" spans="1:4" ht="15">
      <c r="A4547" s="632"/>
      <c r="B4547" s="633"/>
      <c r="C4547" s="634"/>
      <c r="D4547" s="627"/>
    </row>
    <row r="4548" spans="1:4" ht="15">
      <c r="A4548" s="632"/>
      <c r="B4548" s="633"/>
      <c r="C4548" s="634"/>
      <c r="D4548" s="627"/>
    </row>
    <row r="4549" spans="1:4" ht="15">
      <c r="A4549" s="632"/>
      <c r="B4549" s="633"/>
      <c r="C4549" s="634"/>
      <c r="D4549" s="627"/>
    </row>
    <row r="4550" spans="1:4" ht="15">
      <c r="A4550" s="632"/>
      <c r="B4550" s="633"/>
      <c r="C4550" s="634"/>
      <c r="D4550" s="627"/>
    </row>
    <row r="4551" spans="1:4" ht="15">
      <c r="A4551" s="632"/>
      <c r="B4551" s="633"/>
      <c r="C4551" s="634"/>
      <c r="D4551" s="627"/>
    </row>
    <row r="4552" spans="1:4" ht="15">
      <c r="A4552" s="632"/>
      <c r="B4552" s="633"/>
      <c r="C4552" s="634"/>
      <c r="D4552" s="627"/>
    </row>
    <row r="4553" spans="1:4" ht="15">
      <c r="A4553" s="632"/>
      <c r="B4553" s="633"/>
      <c r="C4553" s="634"/>
      <c r="D4553" s="627"/>
    </row>
    <row r="4554" spans="1:4" ht="15">
      <c r="A4554" s="632"/>
      <c r="B4554" s="633"/>
      <c r="C4554" s="634"/>
      <c r="D4554" s="627"/>
    </row>
    <row r="4555" spans="1:4" ht="15">
      <c r="A4555" s="632"/>
      <c r="B4555" s="633"/>
      <c r="C4555" s="634"/>
      <c r="D4555" s="627"/>
    </row>
    <row r="4556" spans="1:4" ht="15">
      <c r="A4556" s="632"/>
      <c r="B4556" s="633"/>
      <c r="C4556" s="634"/>
      <c r="D4556" s="627"/>
    </row>
    <row r="4557" spans="1:4" ht="15">
      <c r="A4557" s="632"/>
      <c r="B4557" s="633"/>
      <c r="C4557" s="634"/>
      <c r="D4557" s="627"/>
    </row>
    <row r="4558" spans="1:4" ht="15">
      <c r="A4558" s="632"/>
      <c r="B4558" s="633"/>
      <c r="C4558" s="634"/>
      <c r="D4558" s="627"/>
    </row>
    <row r="4559" spans="1:4" ht="15">
      <c r="A4559" s="632"/>
      <c r="B4559" s="633"/>
      <c r="C4559" s="634"/>
      <c r="D4559" s="627"/>
    </row>
    <row r="4560" spans="1:4" ht="15">
      <c r="A4560" s="632"/>
      <c r="B4560" s="633"/>
      <c r="C4560" s="634"/>
      <c r="D4560" s="627"/>
    </row>
    <row r="4561" spans="1:4" ht="15">
      <c r="A4561" s="632"/>
      <c r="B4561" s="633"/>
      <c r="C4561" s="634"/>
      <c r="D4561" s="627"/>
    </row>
    <row r="4562" spans="1:4" ht="15">
      <c r="A4562" s="632"/>
      <c r="B4562" s="633"/>
      <c r="C4562" s="634"/>
      <c r="D4562" s="627"/>
    </row>
    <row r="4563" spans="1:4" ht="15">
      <c r="A4563" s="632"/>
      <c r="B4563" s="633"/>
      <c r="C4563" s="634"/>
      <c r="D4563" s="627"/>
    </row>
    <row r="4564" spans="1:4" ht="15">
      <c r="A4564" s="632"/>
      <c r="B4564" s="633"/>
      <c r="C4564" s="634"/>
      <c r="D4564" s="627"/>
    </row>
    <row r="4565" spans="1:4" ht="15">
      <c r="A4565" s="632"/>
      <c r="B4565" s="633"/>
      <c r="C4565" s="634"/>
      <c r="D4565" s="627"/>
    </row>
    <row r="4566" spans="1:4" ht="15">
      <c r="A4566" s="632"/>
      <c r="B4566" s="633"/>
      <c r="C4566" s="634"/>
      <c r="D4566" s="627"/>
    </row>
    <row r="4567" spans="1:4" ht="15">
      <c r="A4567" s="632"/>
      <c r="B4567" s="633"/>
      <c r="C4567" s="634"/>
      <c r="D4567" s="627"/>
    </row>
    <row r="4568" spans="1:4" ht="15">
      <c r="A4568" s="632"/>
      <c r="B4568" s="633"/>
      <c r="C4568" s="634"/>
      <c r="D4568" s="627"/>
    </row>
    <row r="4569" spans="1:4" ht="15">
      <c r="A4569" s="632"/>
      <c r="B4569" s="633"/>
      <c r="C4569" s="634"/>
      <c r="D4569" s="627"/>
    </row>
    <row r="4570" spans="1:4" ht="15">
      <c r="A4570" s="632"/>
      <c r="B4570" s="633"/>
      <c r="C4570" s="634"/>
      <c r="D4570" s="627"/>
    </row>
    <row r="4571" spans="1:4" ht="15">
      <c r="A4571" s="632"/>
      <c r="B4571" s="633"/>
      <c r="C4571" s="634"/>
      <c r="D4571" s="627"/>
    </row>
    <row r="4572" spans="1:4" ht="15">
      <c r="A4572" s="632"/>
      <c r="B4572" s="633"/>
      <c r="C4572" s="634"/>
      <c r="D4572" s="627"/>
    </row>
    <row r="4573" spans="1:4" ht="15">
      <c r="A4573" s="632"/>
      <c r="B4573" s="633"/>
      <c r="C4573" s="634"/>
      <c r="D4573" s="627"/>
    </row>
    <row r="4574" spans="1:4" ht="15">
      <c r="A4574" s="632"/>
      <c r="B4574" s="633"/>
      <c r="C4574" s="634"/>
      <c r="D4574" s="627"/>
    </row>
    <row r="4575" spans="1:4" ht="15">
      <c r="A4575" s="632"/>
      <c r="B4575" s="633"/>
      <c r="C4575" s="634"/>
      <c r="D4575" s="627"/>
    </row>
    <row r="4576" spans="1:4" ht="15">
      <c r="A4576" s="632"/>
      <c r="B4576" s="633"/>
      <c r="C4576" s="634"/>
      <c r="D4576" s="627"/>
    </row>
    <row r="4577" spans="1:4" ht="15">
      <c r="A4577" s="632"/>
      <c r="B4577" s="633"/>
      <c r="C4577" s="634"/>
      <c r="D4577" s="627"/>
    </row>
    <row r="4578" spans="1:4" ht="15">
      <c r="A4578" s="632"/>
      <c r="B4578" s="633"/>
      <c r="C4578" s="634"/>
      <c r="D4578" s="627"/>
    </row>
    <row r="4579" spans="1:4" ht="15">
      <c r="A4579" s="632"/>
      <c r="B4579" s="633"/>
      <c r="C4579" s="634"/>
      <c r="D4579" s="627"/>
    </row>
    <row r="4580" spans="1:4" ht="15">
      <c r="A4580" s="632"/>
      <c r="B4580" s="633"/>
      <c r="C4580" s="634"/>
      <c r="D4580" s="627"/>
    </row>
    <row r="4581" spans="1:4" ht="15">
      <c r="A4581" s="632"/>
      <c r="B4581" s="633"/>
      <c r="C4581" s="634"/>
      <c r="D4581" s="627"/>
    </row>
    <row r="4582" spans="1:4" ht="15">
      <c r="A4582" s="632"/>
      <c r="B4582" s="633"/>
      <c r="C4582" s="634"/>
      <c r="D4582" s="627"/>
    </row>
    <row r="4583" spans="1:4" ht="15">
      <c r="A4583" s="632"/>
      <c r="B4583" s="633"/>
      <c r="C4583" s="634"/>
      <c r="D4583" s="627"/>
    </row>
    <row r="4584" spans="1:4" ht="15">
      <c r="A4584" s="632"/>
      <c r="B4584" s="633"/>
      <c r="C4584" s="634"/>
      <c r="D4584" s="627"/>
    </row>
    <row r="4585" spans="1:4" ht="15">
      <c r="A4585" s="632"/>
      <c r="B4585" s="633"/>
      <c r="C4585" s="634"/>
      <c r="D4585" s="627"/>
    </row>
    <row r="4586" spans="1:4" ht="15">
      <c r="A4586" s="632"/>
      <c r="B4586" s="633"/>
      <c r="C4586" s="634"/>
      <c r="D4586" s="627"/>
    </row>
    <row r="4587" spans="1:4" ht="15">
      <c r="A4587" s="632"/>
      <c r="B4587" s="633"/>
      <c r="C4587" s="634"/>
      <c r="D4587" s="627"/>
    </row>
    <row r="4588" spans="1:4" ht="15">
      <c r="A4588" s="632"/>
      <c r="B4588" s="633"/>
      <c r="C4588" s="634"/>
      <c r="D4588" s="627"/>
    </row>
    <row r="4589" spans="1:4" ht="15">
      <c r="A4589" s="632"/>
      <c r="B4589" s="633"/>
      <c r="C4589" s="634"/>
      <c r="D4589" s="627"/>
    </row>
    <row r="4590" spans="1:4" ht="15">
      <c r="A4590" s="632"/>
      <c r="B4590" s="633"/>
      <c r="C4590" s="634"/>
      <c r="D4590" s="627"/>
    </row>
    <row r="4591" spans="1:4" ht="15">
      <c r="A4591" s="632"/>
      <c r="B4591" s="633"/>
      <c r="C4591" s="634"/>
      <c r="D4591" s="627"/>
    </row>
    <row r="4592" spans="1:4" ht="15">
      <c r="A4592" s="632"/>
      <c r="B4592" s="633"/>
      <c r="C4592" s="634"/>
      <c r="D4592" s="627"/>
    </row>
    <row r="4593" spans="1:4" ht="15">
      <c r="A4593" s="632"/>
      <c r="B4593" s="633"/>
      <c r="C4593" s="634"/>
      <c r="D4593" s="627"/>
    </row>
    <row r="4594" spans="1:4" ht="15">
      <c r="A4594" s="632"/>
      <c r="B4594" s="633"/>
      <c r="C4594" s="634"/>
      <c r="D4594" s="627"/>
    </row>
    <row r="4595" spans="1:4" ht="15">
      <c r="A4595" s="632"/>
      <c r="B4595" s="633"/>
      <c r="C4595" s="634"/>
      <c r="D4595" s="627"/>
    </row>
    <row r="4596" spans="1:4" ht="15">
      <c r="A4596" s="632"/>
      <c r="B4596" s="633"/>
      <c r="C4596" s="634"/>
      <c r="D4596" s="627"/>
    </row>
    <row r="4597" spans="1:4" ht="15">
      <c r="A4597" s="632"/>
      <c r="B4597" s="633"/>
      <c r="C4597" s="634"/>
      <c r="D4597" s="627"/>
    </row>
    <row r="4598" spans="1:4" ht="15">
      <c r="A4598" s="632"/>
      <c r="B4598" s="633"/>
      <c r="C4598" s="634"/>
      <c r="D4598" s="627"/>
    </row>
    <row r="4599" spans="1:4" ht="15">
      <c r="A4599" s="632"/>
      <c r="B4599" s="633"/>
      <c r="C4599" s="634"/>
      <c r="D4599" s="627"/>
    </row>
    <row r="4600" spans="1:4" ht="15">
      <c r="A4600" s="632"/>
      <c r="B4600" s="633"/>
      <c r="C4600" s="634"/>
      <c r="D4600" s="627"/>
    </row>
    <row r="4601" spans="1:4" ht="15">
      <c r="A4601" s="632"/>
      <c r="B4601" s="633"/>
      <c r="C4601" s="634"/>
      <c r="D4601" s="627"/>
    </row>
    <row r="4602" spans="1:4" ht="15">
      <c r="A4602" s="632"/>
      <c r="B4602" s="633"/>
      <c r="C4602" s="634"/>
      <c r="D4602" s="627"/>
    </row>
    <row r="4603" spans="1:4" ht="15">
      <c r="A4603" s="632"/>
      <c r="B4603" s="633"/>
      <c r="C4603" s="634"/>
      <c r="D4603" s="627"/>
    </row>
    <row r="4604" spans="1:4" ht="15">
      <c r="A4604" s="632"/>
      <c r="B4604" s="633"/>
      <c r="C4604" s="634"/>
      <c r="D4604" s="627"/>
    </row>
    <row r="4605" spans="1:4" ht="15">
      <c r="A4605" s="632"/>
      <c r="B4605" s="633"/>
      <c r="C4605" s="634"/>
      <c r="D4605" s="627"/>
    </row>
    <row r="4606" spans="1:4" ht="15">
      <c r="A4606" s="632"/>
      <c r="B4606" s="633"/>
      <c r="C4606" s="634"/>
      <c r="D4606" s="627"/>
    </row>
    <row r="4607" spans="1:4" ht="15">
      <c r="A4607" s="632"/>
      <c r="B4607" s="633"/>
      <c r="C4607" s="634"/>
      <c r="D4607" s="627"/>
    </row>
    <row r="4608" spans="1:4" ht="15">
      <c r="A4608" s="632"/>
      <c r="B4608" s="633"/>
      <c r="C4608" s="634"/>
      <c r="D4608" s="627"/>
    </row>
    <row r="4609" spans="1:4" ht="15">
      <c r="A4609" s="632"/>
      <c r="B4609" s="633"/>
      <c r="C4609" s="634"/>
      <c r="D4609" s="627"/>
    </row>
    <row r="4610" spans="1:4" ht="15">
      <c r="A4610" s="632"/>
      <c r="B4610" s="633"/>
      <c r="C4610" s="634"/>
      <c r="D4610" s="627"/>
    </row>
    <row r="4611" spans="1:4" ht="15">
      <c r="A4611" s="632"/>
      <c r="B4611" s="633"/>
      <c r="C4611" s="634"/>
      <c r="D4611" s="627"/>
    </row>
    <row r="4612" spans="1:4" ht="15">
      <c r="A4612" s="632"/>
      <c r="B4612" s="633"/>
      <c r="C4612" s="634"/>
      <c r="D4612" s="627"/>
    </row>
    <row r="4613" spans="1:4" ht="15">
      <c r="A4613" s="632"/>
      <c r="B4613" s="633"/>
      <c r="C4613" s="634"/>
      <c r="D4613" s="627"/>
    </row>
    <row r="4614" spans="1:4" ht="15">
      <c r="A4614" s="632"/>
      <c r="B4614" s="633"/>
      <c r="C4614" s="634"/>
      <c r="D4614" s="627"/>
    </row>
    <row r="4615" spans="1:4" ht="15">
      <c r="A4615" s="632"/>
      <c r="B4615" s="633"/>
      <c r="C4615" s="634"/>
      <c r="D4615" s="627"/>
    </row>
    <row r="4616" spans="1:4" ht="15">
      <c r="A4616" s="632"/>
      <c r="B4616" s="633"/>
      <c r="C4616" s="634"/>
      <c r="D4616" s="627"/>
    </row>
    <row r="4617" spans="1:4" ht="15">
      <c r="A4617" s="632"/>
      <c r="B4617" s="633"/>
      <c r="C4617" s="634"/>
      <c r="D4617" s="627"/>
    </row>
    <row r="4618" spans="1:4" ht="15">
      <c r="A4618" s="632"/>
      <c r="B4618" s="633"/>
      <c r="C4618" s="634"/>
      <c r="D4618" s="627"/>
    </row>
    <row r="4619" spans="1:4" ht="15">
      <c r="A4619" s="632"/>
      <c r="B4619" s="633"/>
      <c r="C4619" s="634"/>
      <c r="D4619" s="627"/>
    </row>
    <row r="4620" spans="1:4" ht="15">
      <c r="A4620" s="632"/>
      <c r="B4620" s="633"/>
      <c r="C4620" s="634"/>
      <c r="D4620" s="627"/>
    </row>
    <row r="4621" spans="1:4" ht="15">
      <c r="A4621" s="632"/>
      <c r="B4621" s="633"/>
      <c r="C4621" s="634"/>
      <c r="D4621" s="627"/>
    </row>
    <row r="4622" spans="1:4" ht="15">
      <c r="A4622" s="632"/>
      <c r="B4622" s="633"/>
      <c r="C4622" s="634"/>
      <c r="D4622" s="627"/>
    </row>
    <row r="4623" spans="1:4" ht="15">
      <c r="A4623" s="632"/>
      <c r="B4623" s="633"/>
      <c r="C4623" s="634"/>
      <c r="D4623" s="627"/>
    </row>
    <row r="4624" spans="1:4" ht="15">
      <c r="A4624" s="632"/>
      <c r="B4624" s="633"/>
      <c r="C4624" s="634"/>
      <c r="D4624" s="627"/>
    </row>
    <row r="4625" spans="1:4" ht="15">
      <c r="A4625" s="632"/>
      <c r="B4625" s="633"/>
      <c r="C4625" s="634"/>
      <c r="D4625" s="627"/>
    </row>
    <row r="4626" spans="1:4" ht="15">
      <c r="A4626" s="632"/>
      <c r="B4626" s="633"/>
      <c r="C4626" s="634"/>
      <c r="D4626" s="627"/>
    </row>
    <row r="4627" spans="1:4" ht="15">
      <c r="A4627" s="632"/>
      <c r="B4627" s="633"/>
      <c r="C4627" s="634"/>
      <c r="D4627" s="627"/>
    </row>
    <row r="4628" spans="1:4" ht="15">
      <c r="A4628" s="632"/>
      <c r="B4628" s="633"/>
      <c r="C4628" s="634"/>
      <c r="D4628" s="627"/>
    </row>
    <row r="4629" spans="1:4" ht="15">
      <c r="A4629" s="632"/>
      <c r="B4629" s="633"/>
      <c r="C4629" s="634"/>
      <c r="D4629" s="627"/>
    </row>
    <row r="4630" spans="1:4" ht="15">
      <c r="A4630" s="632"/>
      <c r="B4630" s="633"/>
      <c r="C4630" s="634"/>
      <c r="D4630" s="627"/>
    </row>
    <row r="4631" spans="1:4" ht="15">
      <c r="A4631" s="632"/>
      <c r="B4631" s="633"/>
      <c r="C4631" s="634"/>
      <c r="D4631" s="627"/>
    </row>
    <row r="4632" spans="1:4" ht="15">
      <c r="A4632" s="632"/>
      <c r="B4632" s="633"/>
      <c r="C4632" s="634"/>
      <c r="D4632" s="627"/>
    </row>
    <row r="4633" spans="1:4" ht="15">
      <c r="A4633" s="632"/>
      <c r="B4633" s="633"/>
      <c r="C4633" s="634"/>
      <c r="D4633" s="627"/>
    </row>
    <row r="4634" spans="1:4" ht="15">
      <c r="A4634" s="632"/>
      <c r="B4634" s="633"/>
      <c r="C4634" s="634"/>
      <c r="D4634" s="627"/>
    </row>
    <row r="4635" spans="1:4" ht="15">
      <c r="A4635" s="632"/>
      <c r="B4635" s="633"/>
      <c r="C4635" s="634"/>
      <c r="D4635" s="627"/>
    </row>
    <row r="4636" spans="1:4" ht="15">
      <c r="A4636" s="632"/>
      <c r="B4636" s="633"/>
      <c r="C4636" s="634"/>
      <c r="D4636" s="627"/>
    </row>
    <row r="4637" spans="1:4" ht="15">
      <c r="A4637" s="632"/>
      <c r="B4637" s="633"/>
      <c r="C4637" s="634"/>
      <c r="D4637" s="627"/>
    </row>
    <row r="4638" spans="1:4" ht="15">
      <c r="A4638" s="632"/>
      <c r="B4638" s="633"/>
      <c r="C4638" s="634"/>
      <c r="D4638" s="627"/>
    </row>
    <row r="4639" spans="1:4" ht="15">
      <c r="A4639" s="632"/>
      <c r="B4639" s="633"/>
      <c r="C4639" s="634"/>
      <c r="D4639" s="627"/>
    </row>
    <row r="4640" spans="1:4" ht="15">
      <c r="A4640" s="632"/>
      <c r="B4640" s="633"/>
      <c r="C4640" s="634"/>
      <c r="D4640" s="627"/>
    </row>
    <row r="4641" spans="1:4" ht="15">
      <c r="A4641" s="632"/>
      <c r="B4641" s="633"/>
      <c r="C4641" s="634"/>
      <c r="D4641" s="627"/>
    </row>
    <row r="4642" spans="1:4" ht="15">
      <c r="A4642" s="632"/>
      <c r="B4642" s="633"/>
      <c r="C4642" s="634"/>
      <c r="D4642" s="627"/>
    </row>
    <row r="4643" spans="1:4" ht="15">
      <c r="A4643" s="632"/>
      <c r="B4643" s="633"/>
      <c r="C4643" s="634"/>
      <c r="D4643" s="627"/>
    </row>
    <row r="4644" spans="1:4" ht="15">
      <c r="A4644" s="632"/>
      <c r="B4644" s="633"/>
      <c r="C4644" s="634"/>
      <c r="D4644" s="627"/>
    </row>
    <row r="4645" spans="1:4" ht="15">
      <c r="A4645" s="632"/>
      <c r="B4645" s="633"/>
      <c r="C4645" s="634"/>
      <c r="D4645" s="627"/>
    </row>
    <row r="4646" spans="1:4" ht="15">
      <c r="A4646" s="632"/>
      <c r="B4646" s="633"/>
      <c r="C4646" s="634"/>
      <c r="D4646" s="627"/>
    </row>
    <row r="4647" spans="1:4" ht="15">
      <c r="A4647" s="632"/>
      <c r="B4647" s="633"/>
      <c r="C4647" s="634"/>
      <c r="D4647" s="627"/>
    </row>
    <row r="4648" spans="1:4" ht="15">
      <c r="A4648" s="632"/>
      <c r="B4648" s="633"/>
      <c r="C4648" s="634"/>
      <c r="D4648" s="627"/>
    </row>
    <row r="4649" spans="1:4" ht="15">
      <c r="A4649" s="632"/>
      <c r="B4649" s="633"/>
      <c r="C4649" s="634"/>
      <c r="D4649" s="627"/>
    </row>
    <row r="4650" spans="1:4" ht="15">
      <c r="A4650" s="632"/>
      <c r="B4650" s="633"/>
      <c r="C4650" s="634"/>
      <c r="D4650" s="627"/>
    </row>
    <row r="4651" spans="1:4" ht="15">
      <c r="A4651" s="632"/>
      <c r="B4651" s="633"/>
      <c r="C4651" s="634"/>
      <c r="D4651" s="627"/>
    </row>
    <row r="4652" spans="1:4" ht="15">
      <c r="A4652" s="632"/>
      <c r="B4652" s="633"/>
      <c r="C4652" s="634"/>
      <c r="D4652" s="627"/>
    </row>
    <row r="4653" spans="1:4" ht="15">
      <c r="A4653" s="632"/>
      <c r="B4653" s="633"/>
      <c r="C4653" s="634"/>
      <c r="D4653" s="627"/>
    </row>
    <row r="4654" spans="1:4" ht="15">
      <c r="A4654" s="632"/>
      <c r="B4654" s="633"/>
      <c r="C4654" s="634"/>
      <c r="D4654" s="627"/>
    </row>
    <row r="4655" spans="1:4" ht="15">
      <c r="A4655" s="632"/>
      <c r="B4655" s="633"/>
      <c r="C4655" s="634"/>
      <c r="D4655" s="627"/>
    </row>
    <row r="4656" spans="1:4" ht="15">
      <c r="A4656" s="632"/>
      <c r="B4656" s="633"/>
      <c r="C4656" s="634"/>
      <c r="D4656" s="627"/>
    </row>
    <row r="4657" spans="1:4" ht="15">
      <c r="A4657" s="632"/>
      <c r="B4657" s="633"/>
      <c r="C4657" s="634"/>
      <c r="D4657" s="627"/>
    </row>
    <row r="4658" spans="1:4" ht="15">
      <c r="A4658" s="632"/>
      <c r="B4658" s="633"/>
      <c r="C4658" s="634"/>
      <c r="D4658" s="627"/>
    </row>
    <row r="4659" spans="1:4" ht="15">
      <c r="A4659" s="632"/>
      <c r="B4659" s="633"/>
      <c r="C4659" s="634"/>
      <c r="D4659" s="627"/>
    </row>
    <row r="4660" spans="1:4" ht="15">
      <c r="A4660" s="632"/>
      <c r="B4660" s="633"/>
      <c r="C4660" s="634"/>
      <c r="D4660" s="627"/>
    </row>
    <row r="4661" spans="1:4" ht="15">
      <c r="A4661" s="632"/>
      <c r="B4661" s="633"/>
      <c r="C4661" s="634"/>
      <c r="D4661" s="627"/>
    </row>
    <row r="4662" spans="1:4" ht="15">
      <c r="A4662" s="632"/>
      <c r="B4662" s="633"/>
      <c r="C4662" s="634"/>
      <c r="D4662" s="627"/>
    </row>
    <row r="4663" spans="1:4" ht="15">
      <c r="A4663" s="632"/>
      <c r="B4663" s="633"/>
      <c r="C4663" s="634"/>
      <c r="D4663" s="627"/>
    </row>
    <row r="4664" spans="1:4" ht="15">
      <c r="A4664" s="632"/>
      <c r="B4664" s="633"/>
      <c r="C4664" s="634"/>
      <c r="D4664" s="627"/>
    </row>
    <row r="4665" spans="1:4" ht="15">
      <c r="A4665" s="632"/>
      <c r="B4665" s="633"/>
      <c r="C4665" s="634"/>
      <c r="D4665" s="627"/>
    </row>
    <row r="4666" spans="1:4" ht="15">
      <c r="A4666" s="632"/>
      <c r="B4666" s="633"/>
      <c r="C4666" s="634"/>
      <c r="D4666" s="627"/>
    </row>
    <row r="4667" spans="1:4" ht="15">
      <c r="A4667" s="632"/>
      <c r="B4667" s="633"/>
      <c r="C4667" s="634"/>
      <c r="D4667" s="627"/>
    </row>
    <row r="4668" spans="1:4" ht="15">
      <c r="A4668" s="632"/>
      <c r="B4668" s="633"/>
      <c r="C4668" s="634"/>
      <c r="D4668" s="627"/>
    </row>
    <row r="4669" spans="1:4" ht="15">
      <c r="A4669" s="632"/>
      <c r="B4669" s="633"/>
      <c r="C4669" s="634"/>
      <c r="D4669" s="627"/>
    </row>
    <row r="4670" spans="1:4" ht="15">
      <c r="A4670" s="632"/>
      <c r="B4670" s="633"/>
      <c r="C4670" s="634"/>
      <c r="D4670" s="627"/>
    </row>
    <row r="4671" spans="1:4" ht="15">
      <c r="A4671" s="632"/>
      <c r="B4671" s="633"/>
      <c r="C4671" s="634"/>
      <c r="D4671" s="627"/>
    </row>
    <row r="4672" spans="1:4" ht="15">
      <c r="A4672" s="632"/>
      <c r="B4672" s="633"/>
      <c r="C4672" s="634"/>
      <c r="D4672" s="627"/>
    </row>
    <row r="4673" spans="1:4" ht="15">
      <c r="A4673" s="632"/>
      <c r="B4673" s="633"/>
      <c r="C4673" s="634"/>
      <c r="D4673" s="627"/>
    </row>
    <row r="4674" spans="1:4" ht="15">
      <c r="A4674" s="632"/>
      <c r="B4674" s="633"/>
      <c r="C4674" s="634"/>
      <c r="D4674" s="627"/>
    </row>
    <row r="4675" spans="1:4" ht="15">
      <c r="A4675" s="632"/>
      <c r="B4675" s="633"/>
      <c r="C4675" s="634"/>
      <c r="D4675" s="627"/>
    </row>
    <row r="4676" spans="1:4" ht="15">
      <c r="A4676" s="632"/>
      <c r="B4676" s="633"/>
      <c r="C4676" s="634"/>
      <c r="D4676" s="627"/>
    </row>
    <row r="4677" spans="1:4" ht="15">
      <c r="A4677" s="632"/>
      <c r="B4677" s="633"/>
      <c r="C4677" s="634"/>
      <c r="D4677" s="627"/>
    </row>
    <row r="4678" spans="1:4" ht="15">
      <c r="A4678" s="632"/>
      <c r="B4678" s="633"/>
      <c r="C4678" s="634"/>
      <c r="D4678" s="627"/>
    </row>
    <row r="4679" spans="1:4" ht="15">
      <c r="A4679" s="632"/>
      <c r="B4679" s="633"/>
      <c r="C4679" s="634"/>
      <c r="D4679" s="627"/>
    </row>
    <row r="4680" spans="1:4" ht="15">
      <c r="A4680" s="632"/>
      <c r="B4680" s="633"/>
      <c r="C4680" s="634"/>
      <c r="D4680" s="627"/>
    </row>
    <row r="4681" spans="1:4" ht="15">
      <c r="A4681" s="632"/>
      <c r="B4681" s="633"/>
      <c r="C4681" s="634"/>
      <c r="D4681" s="627"/>
    </row>
    <row r="4682" spans="1:4" ht="15">
      <c r="A4682" s="632"/>
      <c r="B4682" s="633"/>
      <c r="C4682" s="634"/>
      <c r="D4682" s="627"/>
    </row>
    <row r="4683" spans="1:4" ht="15">
      <c r="A4683" s="632"/>
      <c r="B4683" s="633"/>
      <c r="C4683" s="634"/>
      <c r="D4683" s="627"/>
    </row>
    <row r="4684" spans="1:4" ht="15">
      <c r="A4684" s="632"/>
      <c r="B4684" s="633"/>
      <c r="C4684" s="634"/>
      <c r="D4684" s="627"/>
    </row>
    <row r="4685" spans="1:4" ht="15">
      <c r="A4685" s="632"/>
      <c r="B4685" s="633"/>
      <c r="C4685" s="634"/>
      <c r="D4685" s="627"/>
    </row>
    <row r="4686" spans="1:4" ht="15">
      <c r="A4686" s="632"/>
      <c r="B4686" s="633"/>
      <c r="C4686" s="634"/>
      <c r="D4686" s="627"/>
    </row>
    <row r="4687" spans="1:4" ht="15">
      <c r="A4687" s="632"/>
      <c r="B4687" s="633"/>
      <c r="C4687" s="634"/>
      <c r="D4687" s="627"/>
    </row>
    <row r="4688" spans="1:4" ht="15">
      <c r="A4688" s="632"/>
      <c r="B4688" s="633"/>
      <c r="C4688" s="634"/>
      <c r="D4688" s="627"/>
    </row>
    <row r="4689" spans="1:4" ht="15">
      <c r="A4689" s="632"/>
      <c r="B4689" s="633"/>
      <c r="C4689" s="634"/>
      <c r="D4689" s="627"/>
    </row>
    <row r="4690" spans="1:4" ht="15">
      <c r="A4690" s="632"/>
      <c r="B4690" s="633"/>
      <c r="C4690" s="634"/>
      <c r="D4690" s="627"/>
    </row>
    <row r="4691" spans="1:4" ht="15">
      <c r="A4691" s="632"/>
      <c r="B4691" s="633"/>
      <c r="C4691" s="634"/>
      <c r="D4691" s="627"/>
    </row>
    <row r="4692" spans="1:4" ht="15">
      <c r="A4692" s="632"/>
      <c r="B4692" s="633"/>
      <c r="C4692" s="634"/>
      <c r="D4692" s="627"/>
    </row>
    <row r="4693" spans="1:4" ht="15">
      <c r="A4693" s="632"/>
      <c r="B4693" s="633"/>
      <c r="C4693" s="634"/>
      <c r="D4693" s="627"/>
    </row>
    <row r="4694" spans="1:4" ht="15">
      <c r="A4694" s="632"/>
      <c r="B4694" s="633"/>
      <c r="C4694" s="634"/>
      <c r="D4694" s="627"/>
    </row>
    <row r="4695" spans="1:4" ht="15">
      <c r="A4695" s="632"/>
      <c r="B4695" s="633"/>
      <c r="C4695" s="634"/>
      <c r="D4695" s="627"/>
    </row>
    <row r="4696" spans="1:4" ht="15">
      <c r="A4696" s="632"/>
      <c r="B4696" s="633"/>
      <c r="C4696" s="634"/>
      <c r="D4696" s="627"/>
    </row>
    <row r="4697" spans="1:4" ht="15">
      <c r="A4697" s="632"/>
      <c r="B4697" s="633"/>
      <c r="C4697" s="634"/>
      <c r="D4697" s="627"/>
    </row>
    <row r="4698" spans="1:4" ht="15">
      <c r="A4698" s="632"/>
      <c r="B4698" s="633"/>
      <c r="C4698" s="634"/>
      <c r="D4698" s="627"/>
    </row>
    <row r="4699" spans="1:4" ht="15">
      <c r="A4699" s="632"/>
      <c r="B4699" s="633"/>
      <c r="C4699" s="634"/>
      <c r="D4699" s="627"/>
    </row>
    <row r="4700" spans="1:4" ht="15">
      <c r="A4700" s="632"/>
      <c r="B4700" s="633"/>
      <c r="C4700" s="634"/>
      <c r="D4700" s="627"/>
    </row>
    <row r="4701" spans="1:4" ht="15">
      <c r="A4701" s="632"/>
      <c r="B4701" s="633"/>
      <c r="C4701" s="634"/>
      <c r="D4701" s="627"/>
    </row>
    <row r="4702" spans="1:4" ht="15">
      <c r="A4702" s="632"/>
      <c r="B4702" s="633"/>
      <c r="C4702" s="634"/>
      <c r="D4702" s="627"/>
    </row>
    <row r="4703" spans="1:4" ht="15">
      <c r="A4703" s="632"/>
      <c r="B4703" s="633"/>
      <c r="C4703" s="634"/>
      <c r="D4703" s="627"/>
    </row>
    <row r="4704" spans="1:4" ht="15">
      <c r="A4704" s="632"/>
      <c r="B4704" s="633"/>
      <c r="C4704" s="634"/>
      <c r="D4704" s="627"/>
    </row>
    <row r="4705" spans="1:4" ht="15">
      <c r="A4705" s="632"/>
      <c r="B4705" s="633"/>
      <c r="C4705" s="634"/>
      <c r="D4705" s="627"/>
    </row>
    <row r="4706" spans="1:4" ht="15">
      <c r="A4706" s="632"/>
      <c r="B4706" s="633"/>
      <c r="C4706" s="634"/>
      <c r="D4706" s="627"/>
    </row>
    <row r="4707" spans="1:4" ht="15">
      <c r="A4707" s="632"/>
      <c r="B4707" s="633"/>
      <c r="C4707" s="634"/>
      <c r="D4707" s="627"/>
    </row>
    <row r="4708" spans="1:4" ht="15">
      <c r="A4708" s="632"/>
      <c r="B4708" s="633"/>
      <c r="C4708" s="634"/>
      <c r="D4708" s="627"/>
    </row>
    <row r="4709" spans="1:4" ht="15">
      <c r="A4709" s="632"/>
      <c r="B4709" s="633"/>
      <c r="C4709" s="634"/>
      <c r="D4709" s="627"/>
    </row>
    <row r="4710" spans="1:4" ht="15">
      <c r="A4710" s="632"/>
      <c r="B4710" s="633"/>
      <c r="C4710" s="634"/>
      <c r="D4710" s="627"/>
    </row>
    <row r="4711" spans="1:4" ht="15">
      <c r="A4711" s="632"/>
      <c r="B4711" s="633"/>
      <c r="C4711" s="634"/>
      <c r="D4711" s="627"/>
    </row>
    <row r="4712" spans="1:4" ht="15">
      <c r="A4712" s="632"/>
      <c r="B4712" s="633"/>
      <c r="C4712" s="634"/>
      <c r="D4712" s="627"/>
    </row>
    <row r="4713" spans="1:4" ht="15">
      <c r="A4713" s="632"/>
      <c r="B4713" s="633"/>
      <c r="C4713" s="634"/>
      <c r="D4713" s="627"/>
    </row>
    <row r="4714" spans="1:4" ht="15">
      <c r="A4714" s="632"/>
      <c r="B4714" s="633"/>
      <c r="C4714" s="634"/>
      <c r="D4714" s="627"/>
    </row>
    <row r="4715" spans="1:4" ht="15">
      <c r="A4715" s="632"/>
      <c r="B4715" s="633"/>
      <c r="C4715" s="634"/>
      <c r="D4715" s="627"/>
    </row>
    <row r="4716" spans="1:4" ht="15">
      <c r="A4716" s="632"/>
      <c r="B4716" s="633"/>
      <c r="C4716" s="634"/>
      <c r="D4716" s="627"/>
    </row>
    <row r="4717" spans="1:4" ht="15">
      <c r="A4717" s="632"/>
      <c r="B4717" s="633"/>
      <c r="C4717" s="634"/>
      <c r="D4717" s="627"/>
    </row>
    <row r="4718" spans="1:4" ht="15">
      <c r="A4718" s="632"/>
      <c r="B4718" s="633"/>
      <c r="C4718" s="634"/>
      <c r="D4718" s="627"/>
    </row>
    <row r="4719" spans="1:4" ht="15">
      <c r="A4719" s="632"/>
      <c r="B4719" s="633"/>
      <c r="C4719" s="634"/>
      <c r="D4719" s="627"/>
    </row>
    <row r="4720" spans="1:4" ht="15">
      <c r="A4720" s="632"/>
      <c r="B4720" s="633"/>
      <c r="C4720" s="634"/>
      <c r="D4720" s="627"/>
    </row>
    <row r="4721" spans="1:4" ht="15">
      <c r="A4721" s="632"/>
      <c r="B4721" s="633"/>
      <c r="C4721" s="634"/>
      <c r="D4721" s="627"/>
    </row>
    <row r="4722" spans="1:4" ht="15">
      <c r="A4722" s="632"/>
      <c r="B4722" s="633"/>
      <c r="C4722" s="634"/>
      <c r="D4722" s="627"/>
    </row>
    <row r="4723" spans="1:4" ht="15">
      <c r="A4723" s="632"/>
      <c r="B4723" s="633"/>
      <c r="C4723" s="634"/>
      <c r="D4723" s="627"/>
    </row>
    <row r="4724" spans="1:4" ht="15">
      <c r="A4724" s="632"/>
      <c r="B4724" s="633"/>
      <c r="C4724" s="634"/>
      <c r="D4724" s="627"/>
    </row>
    <row r="4725" spans="1:4" ht="15">
      <c r="A4725" s="632"/>
      <c r="B4725" s="633"/>
      <c r="C4725" s="634"/>
      <c r="D4725" s="627"/>
    </row>
    <row r="4726" spans="1:4" ht="15">
      <c r="A4726" s="632"/>
      <c r="B4726" s="633"/>
      <c r="C4726" s="634"/>
      <c r="D4726" s="627"/>
    </row>
    <row r="4727" spans="1:4" ht="15">
      <c r="A4727" s="632"/>
      <c r="B4727" s="633"/>
      <c r="C4727" s="634"/>
      <c r="D4727" s="627"/>
    </row>
    <row r="4728" spans="1:4" ht="15">
      <c r="A4728" s="632"/>
      <c r="B4728" s="633"/>
      <c r="C4728" s="634"/>
      <c r="D4728" s="627"/>
    </row>
    <row r="4729" spans="1:4" ht="15">
      <c r="A4729" s="632"/>
      <c r="B4729" s="633"/>
      <c r="C4729" s="634"/>
      <c r="D4729" s="627"/>
    </row>
    <row r="4730" spans="1:4" ht="15">
      <c r="A4730" s="632"/>
      <c r="B4730" s="633"/>
      <c r="C4730" s="634"/>
      <c r="D4730" s="627"/>
    </row>
    <row r="4731" spans="1:4" ht="15">
      <c r="A4731" s="632"/>
      <c r="B4731" s="633"/>
      <c r="C4731" s="634"/>
      <c r="D4731" s="627"/>
    </row>
    <row r="4732" spans="1:4" ht="15">
      <c r="A4732" s="632"/>
      <c r="B4732" s="633"/>
      <c r="C4732" s="634"/>
      <c r="D4732" s="627"/>
    </row>
    <row r="4733" spans="1:4" ht="15">
      <c r="A4733" s="632"/>
      <c r="B4733" s="633"/>
      <c r="C4733" s="634"/>
      <c r="D4733" s="627"/>
    </row>
    <row r="4734" spans="1:4" ht="15">
      <c r="A4734" s="632"/>
      <c r="B4734" s="633"/>
      <c r="C4734" s="634"/>
      <c r="D4734" s="627"/>
    </row>
    <row r="4735" spans="1:4" ht="15">
      <c r="A4735" s="632"/>
      <c r="B4735" s="633"/>
      <c r="C4735" s="634"/>
      <c r="D4735" s="627"/>
    </row>
    <row r="4736" spans="1:4" ht="15">
      <c r="A4736" s="632"/>
      <c r="B4736" s="633"/>
      <c r="C4736" s="634"/>
      <c r="D4736" s="627"/>
    </row>
    <row r="4737" spans="1:4" ht="15">
      <c r="A4737" s="632"/>
      <c r="B4737" s="633"/>
      <c r="C4737" s="634"/>
      <c r="D4737" s="627"/>
    </row>
    <row r="4738" spans="1:4" ht="15">
      <c r="A4738" s="632"/>
      <c r="B4738" s="633"/>
      <c r="C4738" s="634"/>
      <c r="D4738" s="627"/>
    </row>
    <row r="4739" spans="1:4" ht="15">
      <c r="A4739" s="632"/>
      <c r="B4739" s="633"/>
      <c r="C4739" s="634"/>
      <c r="D4739" s="627"/>
    </row>
    <row r="4740" spans="1:4" ht="15">
      <c r="A4740" s="632"/>
      <c r="B4740" s="633"/>
      <c r="C4740" s="634"/>
      <c r="D4740" s="627"/>
    </row>
    <row r="4741" spans="1:4" ht="15">
      <c r="A4741" s="632"/>
      <c r="B4741" s="633"/>
      <c r="C4741" s="634"/>
      <c r="D4741" s="627"/>
    </row>
    <row r="4742" spans="1:4" ht="15">
      <c r="A4742" s="632"/>
      <c r="B4742" s="633"/>
      <c r="C4742" s="634"/>
      <c r="D4742" s="627"/>
    </row>
    <row r="4743" spans="1:4" ht="15">
      <c r="A4743" s="632"/>
      <c r="B4743" s="633"/>
      <c r="C4743" s="634"/>
      <c r="D4743" s="627"/>
    </row>
    <row r="4744" spans="1:4" ht="15">
      <c r="A4744" s="632"/>
      <c r="B4744" s="633"/>
      <c r="C4744" s="634"/>
      <c r="D4744" s="627"/>
    </row>
    <row r="4745" spans="1:4" ht="15">
      <c r="A4745" s="632"/>
      <c r="B4745" s="633"/>
      <c r="C4745" s="634"/>
      <c r="D4745" s="627"/>
    </row>
    <row r="4746" spans="1:4" ht="15">
      <c r="A4746" s="632"/>
      <c r="B4746" s="633"/>
      <c r="C4746" s="634"/>
      <c r="D4746" s="627"/>
    </row>
    <row r="4747" spans="1:4" ht="15">
      <c r="A4747" s="632"/>
      <c r="B4747" s="633"/>
      <c r="C4747" s="634"/>
      <c r="D4747" s="627"/>
    </row>
    <row r="4748" spans="1:4" ht="15">
      <c r="A4748" s="632"/>
      <c r="B4748" s="633"/>
      <c r="C4748" s="634"/>
      <c r="D4748" s="627"/>
    </row>
    <row r="4749" spans="1:4" ht="15">
      <c r="A4749" s="632"/>
      <c r="B4749" s="633"/>
      <c r="C4749" s="634"/>
      <c r="D4749" s="627"/>
    </row>
    <row r="4750" spans="1:4" ht="15">
      <c r="A4750" s="632"/>
      <c r="B4750" s="633"/>
      <c r="C4750" s="634"/>
      <c r="D4750" s="627"/>
    </row>
    <row r="4751" spans="1:4" ht="15">
      <c r="A4751" s="632"/>
      <c r="B4751" s="633"/>
      <c r="C4751" s="634"/>
      <c r="D4751" s="627"/>
    </row>
    <row r="4752" spans="1:4" ht="15">
      <c r="A4752" s="632"/>
      <c r="B4752" s="633"/>
      <c r="C4752" s="634"/>
      <c r="D4752" s="627"/>
    </row>
    <row r="4753" spans="1:4" ht="15">
      <c r="A4753" s="632"/>
      <c r="B4753" s="633"/>
      <c r="C4753" s="634"/>
      <c r="D4753" s="627"/>
    </row>
    <row r="4754" spans="1:4" ht="15">
      <c r="A4754" s="632"/>
      <c r="B4754" s="633"/>
      <c r="C4754" s="634"/>
      <c r="D4754" s="627"/>
    </row>
    <row r="4755" spans="1:4" ht="15">
      <c r="A4755" s="632"/>
      <c r="B4755" s="633"/>
      <c r="C4755" s="634"/>
      <c r="D4755" s="627"/>
    </row>
    <row r="4756" spans="1:4" ht="15">
      <c r="A4756" s="632"/>
      <c r="B4756" s="633"/>
      <c r="C4756" s="634"/>
      <c r="D4756" s="627"/>
    </row>
    <row r="4757" spans="1:4" ht="15">
      <c r="A4757" s="632"/>
      <c r="B4757" s="633"/>
      <c r="C4757" s="634"/>
      <c r="D4757" s="627"/>
    </row>
    <row r="4758" spans="1:4" ht="15">
      <c r="A4758" s="632"/>
      <c r="B4758" s="633"/>
      <c r="C4758" s="634"/>
      <c r="D4758" s="627"/>
    </row>
    <row r="4759" spans="1:4" ht="15">
      <c r="A4759" s="632"/>
      <c r="B4759" s="633"/>
      <c r="C4759" s="634"/>
      <c r="D4759" s="627"/>
    </row>
    <row r="4760" spans="1:4" ht="15">
      <c r="A4760" s="632"/>
      <c r="B4760" s="633"/>
      <c r="C4760" s="634"/>
      <c r="D4760" s="627"/>
    </row>
    <row r="4761" spans="1:4" ht="15">
      <c r="A4761" s="632"/>
      <c r="B4761" s="633"/>
      <c r="C4761" s="634"/>
      <c r="D4761" s="627"/>
    </row>
    <row r="4762" spans="1:4" ht="15">
      <c r="A4762" s="632"/>
      <c r="B4762" s="633"/>
      <c r="C4762" s="634"/>
      <c r="D4762" s="627"/>
    </row>
    <row r="4763" spans="1:4" ht="15">
      <c r="A4763" s="632"/>
      <c r="B4763" s="633"/>
      <c r="C4763" s="634"/>
      <c r="D4763" s="627"/>
    </row>
    <row r="4764" spans="1:4" ht="15">
      <c r="A4764" s="632"/>
      <c r="B4764" s="633"/>
      <c r="C4764" s="634"/>
      <c r="D4764" s="627"/>
    </row>
    <row r="4765" spans="1:4" ht="15">
      <c r="A4765" s="632"/>
      <c r="B4765" s="633"/>
      <c r="C4765" s="634"/>
      <c r="D4765" s="627"/>
    </row>
    <row r="4766" spans="1:4" ht="15">
      <c r="A4766" s="632"/>
      <c r="B4766" s="633"/>
      <c r="C4766" s="634"/>
      <c r="D4766" s="627"/>
    </row>
    <row r="4767" spans="1:4" ht="15">
      <c r="A4767" s="632"/>
      <c r="B4767" s="633"/>
      <c r="C4767" s="634"/>
      <c r="D4767" s="627"/>
    </row>
    <row r="4768" spans="1:4" ht="15">
      <c r="A4768" s="632"/>
      <c r="B4768" s="633"/>
      <c r="C4768" s="634"/>
      <c r="D4768" s="627"/>
    </row>
    <row r="4769" spans="1:4" ht="15">
      <c r="A4769" s="632"/>
      <c r="B4769" s="633"/>
      <c r="C4769" s="634"/>
      <c r="D4769" s="627"/>
    </row>
    <row r="4770" spans="1:4" ht="15">
      <c r="A4770" s="632"/>
      <c r="B4770" s="633"/>
      <c r="C4770" s="634"/>
      <c r="D4770" s="627"/>
    </row>
    <row r="4771" spans="1:4" ht="15">
      <c r="A4771" s="632"/>
      <c r="B4771" s="633"/>
      <c r="C4771" s="634"/>
      <c r="D4771" s="627"/>
    </row>
    <row r="4772" spans="1:4" ht="15">
      <c r="A4772" s="632"/>
      <c r="B4772" s="633"/>
      <c r="C4772" s="634"/>
      <c r="D4772" s="627"/>
    </row>
    <row r="4773" spans="1:4" ht="15">
      <c r="A4773" s="632"/>
      <c r="B4773" s="633"/>
      <c r="C4773" s="634"/>
      <c r="D4773" s="627"/>
    </row>
    <row r="4774" spans="1:4" ht="15">
      <c r="A4774" s="632"/>
      <c r="B4774" s="633"/>
      <c r="C4774" s="634"/>
      <c r="D4774" s="627"/>
    </row>
    <row r="4775" spans="1:4" ht="15">
      <c r="A4775" s="632"/>
      <c r="B4775" s="633"/>
      <c r="C4775" s="634"/>
      <c r="D4775" s="627"/>
    </row>
    <row r="4776" spans="1:4" ht="15">
      <c r="A4776" s="632"/>
      <c r="B4776" s="633"/>
      <c r="C4776" s="634"/>
      <c r="D4776" s="627"/>
    </row>
    <row r="4777" spans="1:4" ht="15">
      <c r="A4777" s="632"/>
      <c r="B4777" s="633"/>
      <c r="C4777" s="634"/>
      <c r="D4777" s="627"/>
    </row>
    <row r="4778" spans="1:4" ht="15">
      <c r="A4778" s="632"/>
      <c r="B4778" s="633"/>
      <c r="C4778" s="634"/>
      <c r="D4778" s="627"/>
    </row>
    <row r="4779" spans="1:4" ht="15">
      <c r="A4779" s="632"/>
      <c r="B4779" s="633"/>
      <c r="C4779" s="634"/>
      <c r="D4779" s="627"/>
    </row>
    <row r="4780" spans="1:4" ht="15">
      <c r="A4780" s="632"/>
      <c r="B4780" s="633"/>
      <c r="C4780" s="634"/>
      <c r="D4780" s="627"/>
    </row>
    <row r="4781" spans="1:4" ht="15">
      <c r="A4781" s="632"/>
      <c r="B4781" s="633"/>
      <c r="C4781" s="634"/>
      <c r="D4781" s="627"/>
    </row>
    <row r="4782" spans="1:4" ht="15">
      <c r="A4782" s="632"/>
      <c r="B4782" s="633"/>
      <c r="C4782" s="634"/>
      <c r="D4782" s="627"/>
    </row>
    <row r="4783" spans="1:4" ht="15">
      <c r="A4783" s="632"/>
      <c r="B4783" s="633"/>
      <c r="C4783" s="634"/>
      <c r="D4783" s="627"/>
    </row>
    <row r="4784" spans="1:4" ht="15">
      <c r="A4784" s="632"/>
      <c r="B4784" s="633"/>
      <c r="C4784" s="634"/>
      <c r="D4784" s="627"/>
    </row>
    <row r="4785" spans="1:4" ht="15">
      <c r="A4785" s="632"/>
      <c r="B4785" s="633"/>
      <c r="C4785" s="634"/>
      <c r="D4785" s="627"/>
    </row>
    <row r="4786" spans="1:4" ht="15">
      <c r="A4786" s="632"/>
      <c r="B4786" s="633"/>
      <c r="C4786" s="634"/>
      <c r="D4786" s="627"/>
    </row>
    <row r="4787" spans="1:4" ht="15">
      <c r="A4787" s="632"/>
      <c r="B4787" s="633"/>
      <c r="C4787" s="634"/>
      <c r="D4787" s="627"/>
    </row>
    <row r="4788" spans="1:4" ht="15">
      <c r="A4788" s="632"/>
      <c r="B4788" s="633"/>
      <c r="C4788" s="634"/>
      <c r="D4788" s="627"/>
    </row>
    <row r="4789" spans="1:4" ht="15">
      <c r="A4789" s="632"/>
      <c r="B4789" s="633"/>
      <c r="C4789" s="634"/>
      <c r="D4789" s="627"/>
    </row>
    <row r="4790" spans="1:4" ht="15">
      <c r="A4790" s="632"/>
      <c r="B4790" s="633"/>
      <c r="C4790" s="634"/>
      <c r="D4790" s="627"/>
    </row>
    <row r="4791" spans="1:4" ht="15">
      <c r="A4791" s="632"/>
      <c r="B4791" s="633"/>
      <c r="C4791" s="634"/>
      <c r="D4791" s="627"/>
    </row>
    <row r="4792" spans="1:4" ht="15">
      <c r="A4792" s="632"/>
      <c r="B4792" s="633"/>
      <c r="C4792" s="634"/>
      <c r="D4792" s="627"/>
    </row>
    <row r="4793" spans="1:4" ht="15">
      <c r="A4793" s="632"/>
      <c r="B4793" s="633"/>
      <c r="C4793" s="634"/>
      <c r="D4793" s="627"/>
    </row>
    <row r="4794" spans="1:4" ht="15">
      <c r="A4794" s="632"/>
      <c r="B4794" s="633"/>
      <c r="C4794" s="634"/>
      <c r="D4794" s="627"/>
    </row>
    <row r="4795" spans="1:4" ht="15">
      <c r="A4795" s="632"/>
      <c r="B4795" s="633"/>
      <c r="C4795" s="634"/>
      <c r="D4795" s="627"/>
    </row>
    <row r="4796" spans="1:4" ht="15">
      <c r="A4796" s="632"/>
      <c r="B4796" s="633"/>
      <c r="C4796" s="634"/>
      <c r="D4796" s="627"/>
    </row>
    <row r="4797" spans="1:4" ht="15">
      <c r="A4797" s="632"/>
      <c r="B4797" s="633"/>
      <c r="C4797" s="634"/>
      <c r="D4797" s="627"/>
    </row>
    <row r="4798" spans="1:4" ht="15">
      <c r="A4798" s="632"/>
      <c r="B4798" s="633"/>
      <c r="C4798" s="634"/>
      <c r="D4798" s="627"/>
    </row>
    <row r="4799" spans="1:4" ht="15">
      <c r="A4799" s="632"/>
      <c r="B4799" s="633"/>
      <c r="C4799" s="634"/>
      <c r="D4799" s="627"/>
    </row>
    <row r="4800" spans="1:4" ht="15">
      <c r="A4800" s="632"/>
      <c r="B4800" s="633"/>
      <c r="C4800" s="634"/>
      <c r="D4800" s="627"/>
    </row>
    <row r="4801" spans="1:4" ht="15">
      <c r="A4801" s="632"/>
      <c r="B4801" s="633"/>
      <c r="C4801" s="634"/>
      <c r="D4801" s="627"/>
    </row>
    <row r="4802" spans="1:4" ht="15">
      <c r="A4802" s="632"/>
      <c r="B4802" s="633"/>
      <c r="C4802" s="634"/>
      <c r="D4802" s="627"/>
    </row>
    <row r="4803" spans="1:4" ht="15">
      <c r="A4803" s="632"/>
      <c r="B4803" s="633"/>
      <c r="C4803" s="634"/>
      <c r="D4803" s="627"/>
    </row>
    <row r="4804" spans="1:4" ht="15">
      <c r="A4804" s="632"/>
      <c r="B4804" s="633"/>
      <c r="C4804" s="634"/>
      <c r="D4804" s="627"/>
    </row>
    <row r="4805" spans="1:4" ht="15">
      <c r="A4805" s="632"/>
      <c r="B4805" s="633"/>
      <c r="C4805" s="634"/>
      <c r="D4805" s="627"/>
    </row>
    <row r="4806" spans="1:4" ht="15">
      <c r="A4806" s="632"/>
      <c r="B4806" s="633"/>
      <c r="C4806" s="634"/>
      <c r="D4806" s="627"/>
    </row>
    <row r="4807" spans="1:4" ht="15">
      <c r="A4807" s="632"/>
      <c r="B4807" s="633"/>
      <c r="C4807" s="634"/>
      <c r="D4807" s="627"/>
    </row>
    <row r="4808" spans="1:4" ht="15">
      <c r="A4808" s="632"/>
      <c r="B4808" s="633"/>
      <c r="C4808" s="634"/>
      <c r="D4808" s="627"/>
    </row>
    <row r="4809" spans="1:4" ht="15">
      <c r="A4809" s="632"/>
      <c r="B4809" s="633"/>
      <c r="C4809" s="634"/>
      <c r="D4809" s="627"/>
    </row>
    <row r="4810" spans="1:4" ht="15">
      <c r="A4810" s="632"/>
      <c r="B4810" s="633"/>
      <c r="C4810" s="634"/>
      <c r="D4810" s="627"/>
    </row>
    <row r="4811" spans="1:4" ht="15">
      <c r="A4811" s="632"/>
      <c r="B4811" s="633"/>
      <c r="C4811" s="634"/>
      <c r="D4811" s="627"/>
    </row>
    <row r="4812" spans="1:4" ht="15">
      <c r="A4812" s="632"/>
      <c r="B4812" s="633"/>
      <c r="C4812" s="634"/>
      <c r="D4812" s="627"/>
    </row>
    <row r="4813" spans="1:4" ht="15">
      <c r="A4813" s="632"/>
      <c r="B4813" s="633"/>
      <c r="C4813" s="634"/>
      <c r="D4813" s="627"/>
    </row>
    <row r="4814" spans="1:4" ht="15">
      <c r="A4814" s="632"/>
      <c r="B4814" s="633"/>
      <c r="C4814" s="634"/>
      <c r="D4814" s="627"/>
    </row>
    <row r="4815" spans="1:4" ht="15">
      <c r="A4815" s="632"/>
      <c r="B4815" s="633"/>
      <c r="C4815" s="634"/>
      <c r="D4815" s="627"/>
    </row>
    <row r="4816" spans="1:4" ht="15">
      <c r="A4816" s="632"/>
      <c r="B4816" s="633"/>
      <c r="C4816" s="634"/>
      <c r="D4816" s="627"/>
    </row>
    <row r="4817" spans="1:4" ht="15">
      <c r="A4817" s="632"/>
      <c r="B4817" s="633"/>
      <c r="C4817" s="634"/>
      <c r="D4817" s="627"/>
    </row>
    <row r="4818" spans="1:4" ht="15">
      <c r="A4818" s="632"/>
      <c r="B4818" s="633"/>
      <c r="C4818" s="634"/>
      <c r="D4818" s="627"/>
    </row>
    <row r="4819" spans="1:4" ht="15">
      <c r="A4819" s="632"/>
      <c r="B4819" s="633"/>
      <c r="C4819" s="634"/>
      <c r="D4819" s="627"/>
    </row>
    <row r="4820" spans="1:4" ht="15">
      <c r="A4820" s="632"/>
      <c r="B4820" s="633"/>
      <c r="C4820" s="634"/>
      <c r="D4820" s="627"/>
    </row>
    <row r="4821" spans="1:4" ht="15">
      <c r="A4821" s="632"/>
      <c r="B4821" s="633"/>
      <c r="C4821" s="634"/>
      <c r="D4821" s="627"/>
    </row>
    <row r="4822" spans="1:4" ht="15">
      <c r="A4822" s="632"/>
      <c r="B4822" s="633"/>
      <c r="C4822" s="634"/>
      <c r="D4822" s="627"/>
    </row>
    <row r="4823" spans="1:4" ht="15">
      <c r="A4823" s="632"/>
      <c r="B4823" s="633"/>
      <c r="C4823" s="634"/>
      <c r="D4823" s="627"/>
    </row>
    <row r="4824" spans="1:4" ht="15">
      <c r="A4824" s="632"/>
      <c r="B4824" s="633"/>
      <c r="C4824" s="634"/>
      <c r="D4824" s="627"/>
    </row>
    <row r="4825" spans="1:4" ht="15">
      <c r="A4825" s="632"/>
      <c r="B4825" s="633"/>
      <c r="C4825" s="634"/>
      <c r="D4825" s="627"/>
    </row>
    <row r="4826" spans="1:4" ht="15">
      <c r="A4826" s="632"/>
      <c r="B4826" s="633"/>
      <c r="C4826" s="634"/>
      <c r="D4826" s="627"/>
    </row>
    <row r="4827" spans="1:4" ht="15">
      <c r="A4827" s="632"/>
      <c r="B4827" s="633"/>
      <c r="C4827" s="634"/>
      <c r="D4827" s="627"/>
    </row>
    <row r="4828" spans="1:4" ht="15">
      <c r="A4828" s="632"/>
      <c r="B4828" s="633"/>
      <c r="C4828" s="634"/>
      <c r="D4828" s="627"/>
    </row>
    <row r="4829" spans="1:4" ht="15">
      <c r="A4829" s="632"/>
      <c r="B4829" s="633"/>
      <c r="C4829" s="634"/>
      <c r="D4829" s="627"/>
    </row>
    <row r="4830" spans="1:4" ht="15">
      <c r="A4830" s="632"/>
      <c r="B4830" s="633"/>
      <c r="C4830" s="634"/>
      <c r="D4830" s="627"/>
    </row>
    <row r="4831" spans="1:4" ht="15">
      <c r="A4831" s="632"/>
      <c r="B4831" s="633"/>
      <c r="C4831" s="634"/>
      <c r="D4831" s="627"/>
    </row>
    <row r="4832" spans="1:4" ht="15">
      <c r="A4832" s="632"/>
      <c r="B4832" s="633"/>
      <c r="C4832" s="634"/>
      <c r="D4832" s="627"/>
    </row>
    <row r="4833" spans="1:4" ht="15">
      <c r="A4833" s="632"/>
      <c r="B4833" s="633"/>
      <c r="C4833" s="634"/>
      <c r="D4833" s="627"/>
    </row>
    <row r="4834" spans="1:4" ht="15">
      <c r="A4834" s="632"/>
      <c r="B4834" s="633"/>
      <c r="C4834" s="634"/>
      <c r="D4834" s="627"/>
    </row>
    <row r="4835" spans="1:4" ht="15">
      <c r="A4835" s="632"/>
      <c r="B4835" s="633"/>
      <c r="C4835" s="634"/>
      <c r="D4835" s="627"/>
    </row>
    <row r="4836" spans="1:4" ht="15">
      <c r="A4836" s="632"/>
      <c r="B4836" s="633"/>
      <c r="C4836" s="634"/>
      <c r="D4836" s="627"/>
    </row>
    <row r="4837" spans="1:4" ht="15">
      <c r="A4837" s="632"/>
      <c r="B4837" s="633"/>
      <c r="C4837" s="634"/>
      <c r="D4837" s="627"/>
    </row>
    <row r="4838" spans="1:4" ht="15">
      <c r="A4838" s="632"/>
      <c r="B4838" s="633"/>
      <c r="C4838" s="634"/>
      <c r="D4838" s="627"/>
    </row>
    <row r="4839" spans="1:4" ht="15">
      <c r="A4839" s="632"/>
      <c r="B4839" s="633"/>
      <c r="C4839" s="634"/>
      <c r="D4839" s="627"/>
    </row>
    <row r="4840" spans="1:4" ht="15">
      <c r="A4840" s="632"/>
      <c r="B4840" s="633"/>
      <c r="C4840" s="634"/>
      <c r="D4840" s="627"/>
    </row>
    <row r="4841" spans="1:4" ht="15">
      <c r="A4841" s="632"/>
      <c r="B4841" s="633"/>
      <c r="C4841" s="634"/>
      <c r="D4841" s="627"/>
    </row>
    <row r="4842" spans="1:4" ht="15">
      <c r="A4842" s="632"/>
      <c r="B4842" s="633"/>
      <c r="C4842" s="634"/>
      <c r="D4842" s="627"/>
    </row>
    <row r="4843" spans="1:4" ht="15">
      <c r="A4843" s="632"/>
      <c r="B4843" s="633"/>
      <c r="C4843" s="634"/>
      <c r="D4843" s="627"/>
    </row>
    <row r="4844" spans="1:4" ht="15">
      <c r="A4844" s="632"/>
      <c r="B4844" s="633"/>
      <c r="C4844" s="634"/>
      <c r="D4844" s="627"/>
    </row>
    <row r="4845" spans="1:4" ht="15">
      <c r="A4845" s="632"/>
      <c r="B4845" s="633"/>
      <c r="C4845" s="634"/>
      <c r="D4845" s="627"/>
    </row>
    <row r="4846" spans="1:4" ht="15">
      <c r="A4846" s="632"/>
      <c r="B4846" s="633"/>
      <c r="C4846" s="634"/>
      <c r="D4846" s="627"/>
    </row>
    <row r="4847" spans="1:4" ht="15">
      <c r="A4847" s="632"/>
      <c r="B4847" s="633"/>
      <c r="C4847" s="634"/>
      <c r="D4847" s="627"/>
    </row>
    <row r="4848" spans="1:4" ht="15">
      <c r="A4848" s="632"/>
      <c r="B4848" s="633"/>
      <c r="C4848" s="634"/>
      <c r="D4848" s="627"/>
    </row>
    <row r="4849" spans="1:4" ht="15">
      <c r="A4849" s="632"/>
      <c r="B4849" s="633"/>
      <c r="C4849" s="634"/>
      <c r="D4849" s="627"/>
    </row>
    <row r="4850" spans="1:4" ht="15">
      <c r="A4850" s="632"/>
      <c r="B4850" s="633"/>
      <c r="C4850" s="634"/>
      <c r="D4850" s="627"/>
    </row>
    <row r="4851" spans="1:4" ht="15">
      <c r="A4851" s="632"/>
      <c r="B4851" s="633"/>
      <c r="C4851" s="634"/>
      <c r="D4851" s="627"/>
    </row>
    <row r="4852" spans="1:4" ht="15">
      <c r="A4852" s="632"/>
      <c r="B4852" s="633"/>
      <c r="C4852" s="634"/>
      <c r="D4852" s="627"/>
    </row>
    <row r="4853" spans="1:4" ht="15">
      <c r="A4853" s="632"/>
      <c r="B4853" s="633"/>
      <c r="C4853" s="634"/>
      <c r="D4853" s="627"/>
    </row>
    <row r="4854" spans="1:4" ht="15">
      <c r="A4854" s="632"/>
      <c r="B4854" s="633"/>
      <c r="C4854" s="634"/>
      <c r="D4854" s="627"/>
    </row>
    <row r="4855" spans="1:4" ht="15">
      <c r="A4855" s="632"/>
      <c r="B4855" s="633"/>
      <c r="C4855" s="634"/>
      <c r="D4855" s="627"/>
    </row>
    <row r="4856" spans="1:4" ht="15">
      <c r="A4856" s="632"/>
      <c r="B4856" s="633"/>
      <c r="C4856" s="634"/>
      <c r="D4856" s="627"/>
    </row>
    <row r="4857" spans="1:4" ht="15">
      <c r="A4857" s="632"/>
      <c r="B4857" s="633"/>
      <c r="C4857" s="634"/>
      <c r="D4857" s="627"/>
    </row>
    <row r="4858" spans="1:4" ht="15">
      <c r="A4858" s="632"/>
      <c r="B4858" s="633"/>
      <c r="C4858" s="634"/>
      <c r="D4858" s="627"/>
    </row>
    <row r="4859" spans="1:4" ht="15">
      <c r="A4859" s="632"/>
      <c r="B4859" s="633"/>
      <c r="C4859" s="634"/>
      <c r="D4859" s="627"/>
    </row>
    <row r="4860" spans="1:4" ht="15">
      <c r="A4860" s="632"/>
      <c r="B4860" s="633"/>
      <c r="C4860" s="634"/>
      <c r="D4860" s="627"/>
    </row>
    <row r="4861" spans="1:4" ht="15">
      <c r="A4861" s="632"/>
      <c r="B4861" s="633"/>
      <c r="C4861" s="634"/>
      <c r="D4861" s="627"/>
    </row>
    <row r="4862" spans="1:4" ht="15">
      <c r="A4862" s="632"/>
      <c r="B4862" s="633"/>
      <c r="C4862" s="634"/>
      <c r="D4862" s="627"/>
    </row>
    <row r="4863" spans="1:4" ht="15">
      <c r="A4863" s="632"/>
      <c r="B4863" s="633"/>
      <c r="C4863" s="634"/>
      <c r="D4863" s="627"/>
    </row>
    <row r="4864" spans="1:4" ht="15">
      <c r="A4864" s="632"/>
      <c r="B4864" s="633"/>
      <c r="C4864" s="634"/>
      <c r="D4864" s="627"/>
    </row>
    <row r="4865" spans="1:4" ht="15">
      <c r="A4865" s="632"/>
      <c r="B4865" s="633"/>
      <c r="C4865" s="634"/>
      <c r="D4865" s="627"/>
    </row>
    <row r="4866" spans="1:4" ht="15">
      <c r="A4866" s="632"/>
      <c r="B4866" s="633"/>
      <c r="C4866" s="634"/>
      <c r="D4866" s="627"/>
    </row>
    <row r="4867" spans="1:4" ht="15">
      <c r="A4867" s="632"/>
      <c r="B4867" s="633"/>
      <c r="C4867" s="634"/>
      <c r="D4867" s="627"/>
    </row>
    <row r="4868" spans="1:4" ht="15">
      <c r="A4868" s="632"/>
      <c r="B4868" s="633"/>
      <c r="C4868" s="634"/>
      <c r="D4868" s="627"/>
    </row>
    <row r="4869" spans="1:4" ht="15">
      <c r="A4869" s="632"/>
      <c r="B4869" s="633"/>
      <c r="C4869" s="634"/>
      <c r="D4869" s="627"/>
    </row>
    <row r="4870" spans="1:4" ht="15">
      <c r="A4870" s="632"/>
      <c r="B4870" s="633"/>
      <c r="C4870" s="634"/>
      <c r="D4870" s="627"/>
    </row>
    <row r="4871" spans="1:4" ht="15">
      <c r="A4871" s="632"/>
      <c r="B4871" s="633"/>
      <c r="C4871" s="634"/>
      <c r="D4871" s="627"/>
    </row>
    <row r="4872" spans="1:4" ht="15">
      <c r="A4872" s="632"/>
      <c r="B4872" s="633"/>
      <c r="C4872" s="634"/>
      <c r="D4872" s="627"/>
    </row>
    <row r="4873" spans="1:4" ht="15">
      <c r="A4873" s="632"/>
      <c r="B4873" s="633"/>
      <c r="C4873" s="634"/>
      <c r="D4873" s="627"/>
    </row>
    <row r="4874" spans="1:4" ht="15">
      <c r="A4874" s="632"/>
      <c r="B4874" s="633"/>
      <c r="C4874" s="634"/>
      <c r="D4874" s="627"/>
    </row>
    <row r="4875" spans="1:4" ht="15">
      <c r="A4875" s="632"/>
      <c r="B4875" s="633"/>
      <c r="C4875" s="634"/>
      <c r="D4875" s="627"/>
    </row>
    <row r="4876" spans="1:4" ht="15">
      <c r="A4876" s="632"/>
      <c r="B4876" s="633"/>
      <c r="C4876" s="634"/>
      <c r="D4876" s="627"/>
    </row>
    <row r="4877" spans="1:4" ht="15">
      <c r="A4877" s="632"/>
      <c r="B4877" s="633"/>
      <c r="C4877" s="634"/>
      <c r="D4877" s="627"/>
    </row>
    <row r="4878" spans="1:4" ht="15">
      <c r="A4878" s="632"/>
      <c r="B4878" s="633"/>
      <c r="C4878" s="634"/>
      <c r="D4878" s="627"/>
    </row>
    <row r="4879" spans="1:4" ht="15">
      <c r="A4879" s="632"/>
      <c r="B4879" s="633"/>
      <c r="C4879" s="634"/>
      <c r="D4879" s="627"/>
    </row>
    <row r="4880" spans="1:4" ht="15">
      <c r="A4880" s="632"/>
      <c r="B4880" s="633"/>
      <c r="C4880" s="634"/>
      <c r="D4880" s="627"/>
    </row>
    <row r="4881" spans="1:4" ht="15">
      <c r="A4881" s="632"/>
      <c r="B4881" s="633"/>
      <c r="C4881" s="634"/>
      <c r="D4881" s="627"/>
    </row>
    <row r="4882" spans="1:4" ht="15">
      <c r="A4882" s="632"/>
      <c r="B4882" s="633"/>
      <c r="C4882" s="634"/>
      <c r="D4882" s="627"/>
    </row>
    <row r="4883" spans="1:4" ht="15">
      <c r="A4883" s="632"/>
      <c r="B4883" s="633"/>
      <c r="C4883" s="634"/>
      <c r="D4883" s="627"/>
    </row>
    <row r="4884" spans="1:4" ht="15">
      <c r="A4884" s="632"/>
      <c r="B4884" s="633"/>
      <c r="C4884" s="634"/>
      <c r="D4884" s="627"/>
    </row>
    <row r="4885" spans="1:4" ht="15">
      <c r="A4885" s="632"/>
      <c r="B4885" s="633"/>
      <c r="C4885" s="634"/>
      <c r="D4885" s="627"/>
    </row>
    <row r="4886" spans="1:4" ht="15">
      <c r="A4886" s="632"/>
      <c r="B4886" s="633"/>
      <c r="C4886" s="634"/>
      <c r="D4886" s="627"/>
    </row>
    <row r="4887" spans="1:4" ht="15">
      <c r="A4887" s="632"/>
      <c r="B4887" s="633"/>
      <c r="C4887" s="634"/>
      <c r="D4887" s="627"/>
    </row>
    <row r="4888" spans="1:4" ht="15">
      <c r="A4888" s="632"/>
      <c r="B4888" s="633"/>
      <c r="C4888" s="634"/>
      <c r="D4888" s="627"/>
    </row>
    <row r="4889" spans="1:4" ht="15">
      <c r="A4889" s="632"/>
      <c r="B4889" s="633"/>
      <c r="C4889" s="634"/>
      <c r="D4889" s="627"/>
    </row>
    <row r="4890" spans="1:4" ht="15">
      <c r="A4890" s="632"/>
      <c r="B4890" s="633"/>
      <c r="C4890" s="634"/>
      <c r="D4890" s="627"/>
    </row>
    <row r="4891" spans="1:4" ht="15">
      <c r="A4891" s="632"/>
      <c r="B4891" s="633"/>
      <c r="C4891" s="634"/>
      <c r="D4891" s="627"/>
    </row>
    <row r="4892" spans="1:4" ht="15">
      <c r="A4892" s="632"/>
      <c r="B4892" s="633"/>
      <c r="C4892" s="634"/>
      <c r="D4892" s="627"/>
    </row>
    <row r="4893" spans="1:4" ht="15">
      <c r="A4893" s="632"/>
      <c r="B4893" s="633"/>
      <c r="C4893" s="634"/>
      <c r="D4893" s="627"/>
    </row>
    <row r="4894" spans="1:4" ht="15">
      <c r="A4894" s="632"/>
      <c r="B4894" s="633"/>
      <c r="C4894" s="634"/>
      <c r="D4894" s="627"/>
    </row>
    <row r="4895" spans="1:4" ht="15">
      <c r="A4895" s="632"/>
      <c r="B4895" s="633"/>
      <c r="C4895" s="634"/>
      <c r="D4895" s="627"/>
    </row>
    <row r="4896" spans="1:4" ht="15">
      <c r="A4896" s="632"/>
      <c r="B4896" s="633"/>
      <c r="C4896" s="634"/>
      <c r="D4896" s="627"/>
    </row>
    <row r="4897" spans="1:4" ht="15">
      <c r="A4897" s="632"/>
      <c r="B4897" s="633"/>
      <c r="C4897" s="634"/>
      <c r="D4897" s="627"/>
    </row>
    <row r="4898" spans="1:4" ht="15">
      <c r="A4898" s="632"/>
      <c r="B4898" s="633"/>
      <c r="C4898" s="634"/>
      <c r="D4898" s="627"/>
    </row>
    <row r="4899" spans="1:4" ht="15">
      <c r="A4899" s="632"/>
      <c r="B4899" s="633"/>
      <c r="C4899" s="634"/>
      <c r="D4899" s="627"/>
    </row>
    <row r="4900" spans="1:4" ht="15">
      <c r="A4900" s="632"/>
      <c r="B4900" s="633"/>
      <c r="C4900" s="634"/>
      <c r="D4900" s="627"/>
    </row>
    <row r="4901" spans="1:4" ht="15">
      <c r="A4901" s="632"/>
      <c r="B4901" s="633"/>
      <c r="C4901" s="634"/>
      <c r="D4901" s="627"/>
    </row>
    <row r="4902" spans="1:4" ht="15">
      <c r="A4902" s="632"/>
      <c r="B4902" s="633"/>
      <c r="C4902" s="634"/>
      <c r="D4902" s="627"/>
    </row>
    <row r="4903" spans="1:4" ht="15">
      <c r="A4903" s="635"/>
      <c r="B4903" s="636"/>
      <c r="C4903" s="637"/>
      <c r="D4903" s="628"/>
    </row>
  </sheetData>
  <mergeCells count="4">
    <mergeCell ref="A1:C1"/>
    <mergeCell ref="A2:C2"/>
    <mergeCell ref="A3:C3"/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27</vt:i4>
      </vt:variant>
      <vt:variant>
        <vt:lpstr>Rangos con nombre</vt:lpstr>
      </vt:variant>
      <vt:variant>
        <vt:i4>14</vt:i4>
      </vt:variant>
    </vt:vector>
  </HeadingPairs>
  <TitlesOfParts>
    <vt:vector size="41" baseType="lpstr">
      <vt:lpstr>EA</vt:lpstr>
      <vt:lpstr>ESF</vt:lpstr>
      <vt:lpstr>ECSF</vt:lpstr>
      <vt:lpstr>EAA</vt:lpstr>
      <vt:lpstr>EADP</vt:lpstr>
      <vt:lpstr>EVHP</vt:lpstr>
      <vt:lpstr>EFE</vt:lpstr>
      <vt:lpstr>PT_ESF_ECSF</vt:lpstr>
      <vt:lpstr>PC</vt:lpstr>
      <vt:lpstr>NOTAS</vt:lpstr>
      <vt:lpstr>EAI</vt:lpstr>
      <vt:lpstr>CAdmon</vt:lpstr>
      <vt:lpstr>CTG</vt:lpstr>
      <vt:lpstr>COG</vt:lpstr>
      <vt:lpstr>CFG</vt:lpstr>
      <vt:lpstr>EN</vt:lpstr>
      <vt:lpstr>IPF</vt:lpstr>
      <vt:lpstr>ID</vt:lpstr>
      <vt:lpstr>CProg</vt:lpstr>
      <vt:lpstr>PyPI</vt:lpstr>
      <vt:lpstr>IR</vt:lpstr>
      <vt:lpstr>Rel Cta Banc</vt:lpstr>
      <vt:lpstr>Esq Bur</vt:lpstr>
      <vt:lpstr>MPAS</vt:lpstr>
      <vt:lpstr>EDGFR</vt:lpstr>
      <vt:lpstr>BInmu</vt:lpstr>
      <vt:lpstr>BMu</vt:lpstr>
      <vt:lpstr>EA!Área_de_impresión</vt:lpstr>
      <vt:lpstr>EAA!Área_de_impresión</vt:lpstr>
      <vt:lpstr>EADP!Área_de_impresión</vt:lpstr>
      <vt:lpstr>ECSF!Área_de_impresión</vt:lpstr>
      <vt:lpstr>EFE!Área_de_impresión</vt:lpstr>
      <vt:lpstr>EN!Área_de_impresión</vt:lpstr>
      <vt:lpstr>ESF!Área_de_impresión</vt:lpstr>
      <vt:lpstr>'Esq Bur'!Área_de_impresión</vt:lpstr>
      <vt:lpstr>EVHP!Área_de_impresión</vt:lpstr>
      <vt:lpstr>ID!Área_de_impresión</vt:lpstr>
      <vt:lpstr>IPF!Área_de_impresión</vt:lpstr>
      <vt:lpstr>MPAS!Área_de_impresión</vt:lpstr>
      <vt:lpstr>NOTAS!Área_de_impresión</vt:lpstr>
      <vt:lpstr>'Rel Cta Banc'!Área_de_impresión</vt:lpstr>
    </vt:vector>
  </TitlesOfParts>
  <Company>Secretaria de Hacienda y Credito Publico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UT</cp:lastModifiedBy>
  <cp:lastPrinted>2017-02-14T20:22:58Z</cp:lastPrinted>
  <dcterms:created xsi:type="dcterms:W3CDTF">2014-01-27T16:27:43Z</dcterms:created>
  <dcterms:modified xsi:type="dcterms:W3CDTF">2017-04-17T18:47:07Z</dcterms:modified>
</cp:coreProperties>
</file>